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Backlog" sheetId="2" state="visible" r:id="rId2"/>
  </sheets>
  <definedNames>
    <definedName name="_xlnm._FilterDatabase" localSheetId="1" hidden="1">'Backlog'!$A$2:$O$62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"/>
  </numFmts>
  <fonts count="18">
    <font>
      <name val="Calibri"/>
      <family val="2"/>
      <color theme="1"/>
      <sz val="11"/>
      <scheme val="minor"/>
    </font>
    <font>
      <b val="1"/>
      <color rgb="00F4A05A"/>
      <sz val="9"/>
    </font>
    <font>
      <b val="1"/>
      <color rgb="00FDFBF6"/>
      <sz val="20"/>
    </font>
    <font>
      <i val="1"/>
      <color rgb="005C82B8"/>
      <sz val="10"/>
    </font>
    <font>
      <b val="1"/>
      <color rgb="001B355A"/>
      <sz val="12"/>
    </font>
    <font>
      <color rgb="000B1A2C"/>
      <sz val="11"/>
    </font>
    <font>
      <b val="1"/>
      <color rgb="001B355A"/>
      <sz val="10"/>
    </font>
    <font>
      <color rgb="000B1A2C"/>
      <sz val="10"/>
    </font>
    <font>
      <color rgb="00B8530E"/>
      <sz val="10"/>
    </font>
    <font>
      <color rgb="003D6396"/>
      <sz val="9"/>
    </font>
    <font>
      <b val="1"/>
      <color rgb="000B1A2C"/>
      <sz val="13"/>
    </font>
    <font>
      <b val="1"/>
      <color rgb="001B355A"/>
      <sz val="9"/>
    </font>
    <font>
      <b val="1"/>
      <color rgb="00B8530E"/>
      <sz val="9"/>
    </font>
    <font>
      <b val="1"/>
      <color rgb="00FFFFFF"/>
      <sz val="10"/>
    </font>
    <font>
      <b val="1"/>
      <color rgb="000B1A2C"/>
    </font>
    <font>
      <color rgb="001B355A"/>
      <sz val="10"/>
    </font>
    <font>
      <b val="1"/>
      <color rgb="000B1A2C"/>
      <sz val="10"/>
    </font>
    <font>
      <color rgb="000B1A2C"/>
      <sz val="9"/>
    </font>
  </fonts>
  <fills count="12">
    <fill>
      <patternFill/>
    </fill>
    <fill>
      <patternFill patternType="gray125"/>
    </fill>
    <fill>
      <patternFill patternType="solid">
        <fgColor rgb="000B1A2C"/>
      </patternFill>
    </fill>
    <fill>
      <patternFill patternType="solid">
        <fgColor rgb="00D9690F"/>
      </patternFill>
    </fill>
    <fill>
      <patternFill patternType="solid">
        <fgColor rgb="00FDEEDC"/>
      </patternFill>
    </fill>
    <fill>
      <patternFill patternType="solid">
        <fgColor rgb="00FDFBF6"/>
      </patternFill>
    </fill>
    <fill>
      <patternFill patternType="solid">
        <fgColor rgb="00ECF1F7"/>
      </patternFill>
    </fill>
    <fill>
      <patternFill patternType="solid">
        <fgColor rgb="001B355A"/>
      </patternFill>
    </fill>
    <fill>
      <patternFill patternType="solid">
        <fgColor rgb="00F6F8FB"/>
      </patternFill>
    </fill>
    <fill>
      <patternFill patternType="solid">
        <fgColor rgb="00DCEFE6"/>
      </patternFill>
    </fill>
    <fill>
      <patternFill patternType="solid">
        <fgColor rgb="00EFEFEF"/>
      </patternFill>
    </fill>
    <fill>
      <patternFill patternType="solid">
        <fgColor rgb="00F8CBAD"/>
      </patternFill>
    </fill>
  </fills>
  <borders count="3">
    <border>
      <left/>
      <right/>
      <top/>
      <bottom/>
      <diagonal/>
    </border>
    <border>
      <bottom style="thin">
        <color rgb="00D7E2EE"/>
      </bottom>
    </border>
    <border>
      <left style="thin">
        <color rgb="00D7E2EE"/>
      </left>
      <right style="thin">
        <color rgb="00D7E2EE"/>
      </right>
      <top style="thin">
        <color rgb="00D7E2EE"/>
      </top>
      <bottom style="thin">
        <color rgb="00D7E2EE"/>
      </bottom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0" fillId="2" borderId="0" pivotButton="0" quotePrefix="0" xfId="0"/>
    <xf numFmtId="0" fontId="1" fillId="2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5" borderId="0" pivotButton="0" quotePrefix="0" xfId="0"/>
    <xf numFmtId="0" fontId="0" fillId="3" borderId="0" pivotButton="0" quotePrefix="0" xfId="0"/>
    <xf numFmtId="0" fontId="4" fillId="5" borderId="0" applyAlignment="1" pivotButton="0" quotePrefix="0" xfId="0">
      <alignment vertical="center"/>
    </xf>
    <xf numFmtId="0" fontId="5" fillId="5" borderId="0" applyAlignment="1" pivotButton="0" quotePrefix="0" xfId="0">
      <alignment vertical="top" wrapText="1"/>
    </xf>
    <xf numFmtId="0" fontId="6" fillId="5" borderId="1" applyAlignment="1" pivotButton="0" quotePrefix="0" xfId="0">
      <alignment vertical="top" wrapText="1"/>
    </xf>
    <xf numFmtId="0" fontId="7" fillId="5" borderId="1" applyAlignment="1" pivotButton="0" quotePrefix="0" xfId="0">
      <alignment vertical="top" wrapText="1"/>
    </xf>
    <xf numFmtId="0" fontId="0" fillId="5" borderId="1" pivotButton="0" quotePrefix="0" xfId="0"/>
    <xf numFmtId="0" fontId="8" fillId="4" borderId="2" applyAlignment="1" pivotButton="0" quotePrefix="0" xfId="0">
      <alignment vertical="top" wrapText="1"/>
    </xf>
    <xf numFmtId="0" fontId="0" fillId="4" borderId="2" pivotButton="0" quotePrefix="0" xfId="0"/>
    <xf numFmtId="0" fontId="9" fillId="5" borderId="0" pivotButton="0" quotePrefix="0" xfId="0"/>
    <xf numFmtId="0" fontId="10" fillId="0" borderId="0" applyAlignment="1" pivotButton="0" quotePrefix="0" xfId="0">
      <alignment vertical="center"/>
    </xf>
    <xf numFmtId="0" fontId="11" fillId="6" borderId="0" applyAlignment="1" pivotButton="0" quotePrefix="0" xfId="0">
      <alignment horizontal="center" vertical="center"/>
    </xf>
    <xf numFmtId="0" fontId="0" fillId="6" borderId="0" pivotButton="0" quotePrefix="0" xfId="0"/>
    <xf numFmtId="0" fontId="12" fillId="4" borderId="0" applyAlignment="1" pivotButton="0" quotePrefix="0" xfId="0">
      <alignment horizontal="center" vertical="center"/>
    </xf>
    <xf numFmtId="0" fontId="0" fillId="4" borderId="0" pivotButton="0" quotePrefix="0" xfId="0"/>
    <xf numFmtId="0" fontId="13" fillId="7" borderId="2" applyAlignment="1" pivotButton="0" quotePrefix="0" xfId="0">
      <alignment horizontal="center" vertical="center" wrapText="1"/>
    </xf>
    <xf numFmtId="0" fontId="13" fillId="7" borderId="0" applyAlignment="1" pivotButton="0" quotePrefix="0" xfId="0">
      <alignment horizontal="center" vertical="center"/>
    </xf>
    <xf numFmtId="0" fontId="0" fillId="7" borderId="0" pivotButton="0" quotePrefix="0" xfId="0"/>
    <xf numFmtId="0" fontId="0" fillId="0" borderId="2" applyAlignment="1" pivotButton="0" quotePrefix="0" xfId="0">
      <alignment vertical="top" wrapText="1"/>
    </xf>
    <xf numFmtId="0" fontId="0" fillId="0" borderId="2" applyAlignment="1" pivotButton="0" quotePrefix="0" xfId="0">
      <alignment horizontal="center" vertical="center"/>
    </xf>
    <xf numFmtId="164" fontId="0" fillId="0" borderId="2" applyAlignment="1" pivotButton="0" quotePrefix="0" xfId="0">
      <alignment vertical="top" wrapText="1"/>
    </xf>
    <xf numFmtId="165" fontId="14" fillId="0" borderId="2" applyAlignment="1" pivotButton="0" quotePrefix="0" xfId="0">
      <alignment horizontal="center" vertical="center"/>
    </xf>
    <xf numFmtId="164" fontId="14" fillId="0" borderId="2" applyAlignment="1" pivotButton="0" quotePrefix="0" xfId="0">
      <alignment vertical="top" wrapText="1"/>
    </xf>
    <xf numFmtId="0" fontId="15" fillId="0" borderId="2" pivotButton="0" quotePrefix="0" xfId="0"/>
    <xf numFmtId="0" fontId="16" fillId="0" borderId="2" applyAlignment="1" pivotButton="0" quotePrefix="0" xfId="0">
      <alignment horizontal="center" vertical="center" wrapText="1"/>
    </xf>
    <xf numFmtId="0" fontId="0" fillId="8" borderId="2" applyAlignment="1" pivotButton="0" quotePrefix="0" xfId="0">
      <alignment vertical="top" wrapText="1"/>
    </xf>
    <xf numFmtId="0" fontId="0" fillId="8" borderId="2" applyAlignment="1" pivotButton="0" quotePrefix="0" xfId="0">
      <alignment horizontal="center" vertical="center"/>
    </xf>
    <xf numFmtId="164" fontId="0" fillId="8" borderId="2" applyAlignment="1" pivotButton="0" quotePrefix="0" xfId="0">
      <alignment vertical="top" wrapText="1"/>
    </xf>
    <xf numFmtId="165" fontId="14" fillId="8" borderId="2" applyAlignment="1" pivotButton="0" quotePrefix="0" xfId="0">
      <alignment horizontal="center" vertical="center"/>
    </xf>
    <xf numFmtId="164" fontId="14" fillId="8" borderId="2" applyAlignment="1" pivotButton="0" quotePrefix="0" xfId="0">
      <alignment vertical="top" wrapText="1"/>
    </xf>
    <xf numFmtId="164" fontId="16" fillId="0" borderId="2" applyAlignment="1" pivotButton="0" quotePrefix="0" xfId="0">
      <alignment horizontal="center" vertical="center" wrapText="1"/>
    </xf>
    <xf numFmtId="0" fontId="6" fillId="0" borderId="0" pivotButton="0" quotePrefix="0" xfId="0"/>
    <xf numFmtId="0" fontId="17" fillId="6" borderId="2" pivotButton="0" quotePrefix="0" xfId="0"/>
    <xf numFmtId="0" fontId="16" fillId="6" borderId="2" applyAlignment="1" pivotButton="0" quotePrefix="0" xfId="0">
      <alignment horizontal="center" vertical="center"/>
    </xf>
    <xf numFmtId="0" fontId="17" fillId="9" borderId="2" pivotButton="0" quotePrefix="0" xfId="0"/>
    <xf numFmtId="0" fontId="16" fillId="9" borderId="2" applyAlignment="1" pivotButton="0" quotePrefix="0" xfId="0">
      <alignment horizontal="center" vertical="center"/>
    </xf>
    <xf numFmtId="0" fontId="17" fillId="4" borderId="2" pivotButton="0" quotePrefix="0" xfId="0"/>
    <xf numFmtId="0" fontId="16" fillId="4" borderId="2" applyAlignment="1" pivotButton="0" quotePrefix="0" xfId="0">
      <alignment horizontal="center" vertical="center"/>
    </xf>
    <xf numFmtId="0" fontId="17" fillId="10" borderId="2" pivotButton="0" quotePrefix="0" xfId="0"/>
    <xf numFmtId="0" fontId="16" fillId="10" borderId="2" applyAlignment="1" pivotButton="0" quotePrefix="0" xfId="0">
      <alignment horizontal="center" vertical="center"/>
    </xf>
    <xf numFmtId="0" fontId="17" fillId="11" borderId="2" pivotButton="0" quotePrefix="0" xfId="0"/>
    <xf numFmtId="0" fontId="16" fillId="11" borderId="2" applyAlignment="1" pivotButton="0" quotePrefix="0" xfId="0">
      <alignment horizontal="center" vertical="center"/>
    </xf>
  </cellXfs>
  <cellStyles count="1">
    <cellStyle name="Normal" xfId="0" builtinId="0" hidden="0"/>
  </cellStyles>
  <dxfs count="5">
    <dxf>
      <fill>
        <patternFill patternType="solid">
          <fgColor rgb="00ECF1F7"/>
        </patternFill>
      </fill>
    </dxf>
    <dxf>
      <fill>
        <patternFill patternType="solid">
          <fgColor rgb="00DCEFE6"/>
        </patternFill>
      </fill>
    </dxf>
    <dxf>
      <fill>
        <patternFill patternType="solid">
          <fgColor rgb="00FDEEDC"/>
        </patternFill>
      </fill>
    </dxf>
    <dxf>
      <fill>
        <patternFill patternType="solid">
          <fgColor rgb="00EFEFEF"/>
        </patternFill>
      </fill>
    </dxf>
    <dxf>
      <fill>
        <patternFill patternType="solid">
          <fgColor rgb="00F8CBAD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Sistema TRANSFORMA</author>
  </authors>
  <commentList>
    <comment ref="C2" authorId="0" shapeId="0">
      <text>
        <t>Reach: personas o eventos afectados por trimestre.
Usa un número real (ej. 1200), no una escala.</t>
      </text>
    </comment>
    <comment ref="D2" authorId="0" shapeId="0">
      <text>
        <t>Impact (escala RICE):
3 = masivo
2 = alto
1 = medio
0.5 = bajo
0.25 = mínimo</t>
      </text>
    </comment>
    <comment ref="E2" authorId="0" shapeId="0">
      <text>
        <t>Confidence:
1 = alta (con datos)
0.8 = media (algo de datos)
0.5 = baja (intuición)</t>
      </text>
    </comment>
    <comment ref="F2" authorId="0" shapeId="0">
      <text>
        <t>Effort: persona-semanas estimadas por el equipo técnico.
Se usa en RICE, WSJF y CoD Total.</t>
      </text>
    </comment>
    <comment ref="G2" authorId="0" shapeId="0">
      <text>
        <t>Valor de negocio relativo (WSJF).
Escala Fibonacci: 1, 2, 3, 5, 8, 13, 20.</t>
      </text>
    </comment>
    <comment ref="H2" authorId="0" shapeId="0">
      <text>
        <t>Urgencia / criticidad temporal (WSJF).
Escala Fibonacci: 1, 2, 3, 5, 8, 13, 20.</t>
      </text>
    </comment>
    <comment ref="I2" authorId="0" shapeId="0">
      <text>
        <t>Reducción de riesgo u oportunidad habilitada (WSJF).
Escala Fibonacci: 1, 2, 3, 5, 8, 13, 20.</t>
      </text>
    </comment>
    <comment ref="J2" authorId="0" shapeId="0">
      <text>
        <t>Cost of Delay semanal: dinero o valor que se pierde
por cada semana de retraso (USD).</t>
      </text>
    </comment>
    <comment ref="K2" authorId="0" shapeId="0">
      <text>
        <t>RICE = Reach × Impact × Confidence / Effort.
Automático — no editar.</t>
      </text>
    </comment>
    <comment ref="L2" authorId="0" shapeId="0">
      <text>
        <t>WSJF = (Valor + Urgencia + Reducción Riesgo) / Effort.
Automático — no editar.</t>
      </text>
    </comment>
    <comment ref="M2" authorId="0" shapeId="0">
      <text>
        <t>CoD Total = CoD Semanal × Effort (semanas).
Automático — no editar.</t>
      </text>
    </comment>
    <comment ref="N2" authorId="0" shapeId="0">
      <text>
        <t>Modelo Kano:
Básica = se espera, su ausencia molesta
Performance = más es mejor
Deleite = sorprende positivamente
Indiferente = no mueve la aguja
Inversa = a algunos usuarios les estorba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0B1A2C"/>
    <outlinePr summaryBelow="1" summaryRight="1"/>
    <pageSetUpPr/>
  </sheetPr>
  <dimension ref="A1:H33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26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</row>
    <row r="2" ht="16" customHeight="1">
      <c r="A2" s="1" t="n"/>
      <c r="B2" s="2" t="inlineStr">
        <is>
          <t>S I S T E M A   T R A N S F O R M A</t>
        </is>
      </c>
    </row>
    <row r="3" ht="32" customHeight="1">
      <c r="A3" s="1" t="n"/>
      <c r="B3" s="3" t="inlineStr">
        <is>
          <t>Backlog Paramétrico</t>
        </is>
      </c>
    </row>
    <row r="4" ht="16" customHeight="1">
      <c r="A4" s="1" t="n"/>
      <c r="B4" s="4" t="inlineStr">
        <is>
          <t>Plantilla del curso Project Management con Spec-Driven Development</t>
        </is>
      </c>
    </row>
    <row r="5" ht="8" customHeight="1">
      <c r="A5" s="1" t="n"/>
      <c r="B5" s="1" t="n"/>
      <c r="C5" s="1" t="n"/>
      <c r="D5" s="1" t="n"/>
      <c r="E5" s="1" t="n"/>
      <c r="F5" s="1" t="n"/>
      <c r="G5" s="1" t="n"/>
      <c r="H5" s="1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</row>
    <row r="7" ht="20" customHeight="1">
      <c r="A7" s="6" t="n"/>
      <c r="B7" s="7" t="inlineStr">
        <is>
          <t>Qué es</t>
        </is>
      </c>
      <c r="C7" s="5" t="n"/>
      <c r="D7" s="5" t="n"/>
      <c r="E7" s="5" t="n"/>
      <c r="F7" s="5" t="n"/>
      <c r="G7" s="5" t="n"/>
      <c r="H7" s="5" t="n"/>
    </row>
    <row r="8" ht="34" customHeight="1">
      <c r="A8" s="5" t="n"/>
      <c r="B8" s="8" t="inlineStr">
        <is>
          <t>Un backlog que se prioriza con fórmulas (RICE, WSJF, Cost of Delay y Kano) en lugar de debates de opinión. Las columnas naranjas se calculan solas al cambiar los parámetros.</t>
        </is>
      </c>
      <c r="C8" s="5" t="n"/>
      <c r="D8" s="5" t="n"/>
      <c r="E8" s="5" t="n"/>
      <c r="F8" s="5" t="n"/>
      <c r="G8" s="5" t="n"/>
      <c r="H8" s="5" t="n"/>
    </row>
    <row r="9" ht="34" customHeight="1">
      <c r="A9" s="5" t="n"/>
      <c r="B9" s="8" t="inlineStr">
        <is>
          <t>Úsalo en cada sesión de priorización y cuando un stakeholder pida 'meter algo urgente' — los números hacen la conversación objetiva.</t>
        </is>
      </c>
      <c r="C9" s="5" t="n"/>
      <c r="D9" s="5" t="n"/>
      <c r="E9" s="5" t="n"/>
      <c r="F9" s="5" t="n"/>
      <c r="G9" s="5" t="n"/>
      <c r="H9" s="5" t="n"/>
    </row>
    <row r="10" ht="20" customHeight="1">
      <c r="A10" s="6" t="n"/>
      <c r="B10" s="7" t="inlineStr">
        <is>
          <t>Cómo usarlo</t>
        </is>
      </c>
      <c r="C10" s="5" t="n"/>
      <c r="D10" s="5" t="n"/>
      <c r="E10" s="5" t="n"/>
      <c r="F10" s="5" t="n"/>
      <c r="G10" s="5" t="n"/>
      <c r="H10" s="5" t="n"/>
    </row>
    <row r="11" ht="34" customHeight="1">
      <c r="A11" s="5" t="n"/>
      <c r="B11" s="9" t="inlineStr">
        <is>
          <t>1. Registra</t>
        </is>
      </c>
      <c r="C11" s="10" t="inlineStr">
        <is>
          <t>Una fila por iniciativa en la hoja 'Backlog' (las 8 de ejemplo se pueden borrar).</t>
        </is>
      </c>
      <c r="D11" s="11" t="n"/>
      <c r="E11" s="11" t="n"/>
      <c r="F11" s="11" t="n"/>
      <c r="G11" s="11" t="n"/>
      <c r="H11" s="11" t="n"/>
    </row>
    <row r="12" ht="34" customHeight="1">
      <c r="A12" s="5" t="n"/>
      <c r="B12" s="9" t="inlineStr">
        <is>
          <t>2. Estima</t>
        </is>
      </c>
      <c r="C12" s="10" t="inlineStr">
        <is>
          <t>Completa el grupo azul 'PARÁMETROS DE ENTRADA' (columnas C a J) con la guía de abajo.</t>
        </is>
      </c>
      <c r="D12" s="11" t="n"/>
      <c r="E12" s="11" t="n"/>
      <c r="F12" s="11" t="n"/>
      <c r="G12" s="11" t="n"/>
      <c r="H12" s="11" t="n"/>
    </row>
    <row r="13" ht="34" customHeight="1">
      <c r="A13" s="5" t="n"/>
      <c r="B13" s="9" t="inlineStr">
        <is>
          <t>3. Compara</t>
        </is>
      </c>
      <c r="C13" s="10" t="inlineStr">
        <is>
          <t>RICE, WSJF y CoD Total se calculan solos; las barras naranjas muestran el ranking visual. Ordena por la columna que uses como criterio.</t>
        </is>
      </c>
      <c r="D13" s="11" t="n"/>
      <c r="E13" s="11" t="n"/>
      <c r="F13" s="11" t="n"/>
      <c r="G13" s="11" t="n"/>
      <c r="H13" s="11" t="n"/>
    </row>
    <row r="14" ht="34" customHeight="1">
      <c r="A14" s="5" t="n"/>
      <c r="B14" s="9" t="inlineStr">
        <is>
          <t>4. Clasifica</t>
        </is>
      </c>
      <c r="C14" s="10" t="inlineStr">
        <is>
          <t>Asigna Kano con el desplegable y balancea el roadmap: no construyas solo 'Básicas'.</t>
        </is>
      </c>
      <c r="D14" s="11" t="n"/>
      <c r="E14" s="11" t="n"/>
      <c r="F14" s="11" t="n"/>
      <c r="G14" s="11" t="n"/>
      <c r="H14" s="11" t="n"/>
    </row>
    <row r="15" ht="20" customHeight="1">
      <c r="A15" s="6" t="n"/>
      <c r="B15" s="7" t="inlineStr">
        <is>
          <t>Guía de parámetros</t>
        </is>
      </c>
      <c r="C15" s="5" t="n"/>
      <c r="D15" s="5" t="n"/>
      <c r="E15" s="5" t="n"/>
      <c r="F15" s="5" t="n"/>
      <c r="G15" s="5" t="n"/>
      <c r="H15" s="5" t="n"/>
    </row>
    <row r="16" ht="19" customHeight="1">
      <c r="A16" s="5" t="n"/>
      <c r="B16" s="9" t="inlineStr">
        <is>
          <t>Reach</t>
        </is>
      </c>
      <c r="C16" s="10" t="inlineStr">
        <is>
          <t>Personas o eventos afectados por trimestre (número real, ej. 1200).</t>
        </is>
      </c>
      <c r="D16" s="11" t="n"/>
      <c r="E16" s="11" t="n"/>
      <c r="F16" s="11" t="n"/>
      <c r="G16" s="11" t="n"/>
      <c r="H16" s="11" t="n"/>
    </row>
    <row r="17" ht="19" customHeight="1">
      <c r="A17" s="5" t="n"/>
      <c r="B17" s="9" t="inlineStr">
        <is>
          <t>Impact</t>
        </is>
      </c>
      <c r="C17" s="10" t="inlineStr">
        <is>
          <t>3 = masivo · 2 = alto · 1 = medio · 0.5 = bajo · 0.25 = mínimo.</t>
        </is>
      </c>
      <c r="D17" s="11" t="n"/>
      <c r="E17" s="11" t="n"/>
      <c r="F17" s="11" t="n"/>
      <c r="G17" s="11" t="n"/>
      <c r="H17" s="11" t="n"/>
    </row>
    <row r="18" ht="34" customHeight="1">
      <c r="A18" s="5" t="n"/>
      <c r="B18" s="9" t="inlineStr">
        <is>
          <t>Confidence</t>
        </is>
      </c>
      <c r="C18" s="10" t="inlineStr">
        <is>
          <t>1 = alta (con datos) · 0.8 = media (algo de datos) · 0.5 = baja (intuición).</t>
        </is>
      </c>
      <c r="D18" s="11" t="n"/>
      <c r="E18" s="11" t="n"/>
      <c r="F18" s="11" t="n"/>
      <c r="G18" s="11" t="n"/>
      <c r="H18" s="11" t="n"/>
    </row>
    <row r="19" ht="19" customHeight="1">
      <c r="A19" s="5" t="n"/>
      <c r="B19" s="9" t="inlineStr">
        <is>
          <t>Effort</t>
        </is>
      </c>
      <c r="C19" s="10" t="inlineStr">
        <is>
          <t>Persona-semanas estimadas por el equipo técnico.</t>
        </is>
      </c>
      <c r="D19" s="11" t="n"/>
      <c r="E19" s="11" t="n"/>
      <c r="F19" s="11" t="n"/>
      <c r="G19" s="11" t="n"/>
      <c r="H19" s="11" t="n"/>
    </row>
    <row r="20" ht="34" customHeight="1">
      <c r="A20" s="5" t="n"/>
      <c r="B20" s="9" t="inlineStr">
        <is>
          <t>Valor / Urgencia / Riesgo</t>
        </is>
      </c>
      <c r="C20" s="10" t="inlineStr">
        <is>
          <t>Escala Fibonacci 1, 2, 3, 5, 8, 13, 20 (relativa entre iniciativas — para WSJF).</t>
        </is>
      </c>
      <c r="D20" s="11" t="n"/>
      <c r="E20" s="11" t="n"/>
      <c r="F20" s="11" t="n"/>
      <c r="G20" s="11" t="n"/>
      <c r="H20" s="11" t="n"/>
    </row>
    <row r="21" ht="19" customHeight="1">
      <c r="A21" s="5" t="n"/>
      <c r="B21" s="9" t="inlineStr">
        <is>
          <t>CoD Semanal</t>
        </is>
      </c>
      <c r="C21" s="10" t="inlineStr">
        <is>
          <t>Dinero o valor que se pierde por cada semana de retraso (USD).</t>
        </is>
      </c>
      <c r="D21" s="11" t="n"/>
      <c r="E21" s="11" t="n"/>
      <c r="F21" s="11" t="n"/>
      <c r="G21" s="11" t="n"/>
      <c r="H21" s="11" t="n"/>
    </row>
    <row r="22" ht="20" customHeight="1">
      <c r="A22" s="6" t="n"/>
      <c r="B22" s="7" t="inlineStr">
        <is>
          <t>Qué algoritmo usar</t>
        </is>
      </c>
      <c r="C22" s="5" t="n"/>
      <c r="D22" s="5" t="n"/>
      <c r="E22" s="5" t="n"/>
      <c r="F22" s="5" t="n"/>
      <c r="G22" s="5" t="n"/>
      <c r="H22" s="5" t="n"/>
    </row>
    <row r="23" ht="19" customHeight="1">
      <c r="A23" s="5" t="n"/>
      <c r="B23" s="9" t="inlineStr">
        <is>
          <t>RICE</t>
        </is>
      </c>
      <c r="C23" s="10" t="inlineStr">
        <is>
          <t>Features de producto con alcance medible (recomendado por defecto).</t>
        </is>
      </c>
      <c r="D23" s="11" t="n"/>
      <c r="E23" s="11" t="n"/>
      <c r="F23" s="11" t="n"/>
      <c r="G23" s="11" t="n"/>
      <c r="H23" s="11" t="n"/>
    </row>
    <row r="24" ht="34" customHeight="1">
      <c r="A24" s="5" t="n"/>
      <c r="B24" s="9" t="inlineStr">
        <is>
          <t>WSJF</t>
        </is>
      </c>
      <c r="C24" s="10" t="inlineStr">
        <is>
          <t>Entornos SAFe/Lean o trabajo muy heterogéneo (features vs deuda vs riesgos).</t>
        </is>
      </c>
      <c r="D24" s="11" t="n"/>
      <c r="E24" s="11" t="n"/>
      <c r="F24" s="11" t="n"/>
      <c r="G24" s="11" t="n"/>
      <c r="H24" s="11" t="n"/>
    </row>
    <row r="25" ht="19" customHeight="1">
      <c r="A25" s="5" t="n"/>
      <c r="B25" s="9" t="inlineStr">
        <is>
          <t>Cost of Delay</t>
        </is>
      </c>
      <c r="C25" s="10" t="inlineStr">
        <is>
          <t>Decisiones con impacto financiero directo o deadlines regulatorios.</t>
        </is>
      </c>
      <c r="D25" s="11" t="n"/>
      <c r="E25" s="11" t="n"/>
      <c r="F25" s="11" t="n"/>
      <c r="G25" s="11" t="n"/>
      <c r="H25" s="11" t="n"/>
    </row>
    <row r="26" ht="19" customHeight="1">
      <c r="A26" s="5" t="n"/>
      <c r="B26" s="9" t="inlineStr">
        <is>
          <t>Kano</t>
        </is>
      </c>
      <c r="C26" s="10" t="inlineStr">
        <is>
          <t>Clasifica la percepción del usuario; complementa a los otros tres.</t>
        </is>
      </c>
      <c r="D26" s="11" t="n"/>
      <c r="E26" s="11" t="n"/>
      <c r="F26" s="11" t="n"/>
      <c r="G26" s="11" t="n"/>
      <c r="H26" s="11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</row>
    <row r="28" ht="40" customHeight="1">
      <c r="A28" s="5" t="n"/>
      <c r="B28" s="12" t="inlineStr">
        <is>
          <t>💡 No borres las filas con fórmulas: para agregar ítems usa las filas vacías o inserta en medio. Pasa el mouse sobre los encabezados con esquina roja para ver la guía de cada parámetro.</t>
        </is>
      </c>
      <c r="C28" s="13" t="n"/>
      <c r="D28" s="13" t="n"/>
      <c r="E28" s="13" t="n"/>
      <c r="F28" s="13" t="n"/>
      <c r="G28" s="13" t="n"/>
      <c r="H28" s="13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</row>
    <row r="31">
      <c r="A31" s="5" t="n"/>
      <c r="B31" s="14" t="inlineStr">
        <is>
          <t>leotransforma.co  ·  Curso Project Management con SDD  ·  Sistema TRANSFORMA</t>
        </is>
      </c>
      <c r="C31" s="5" t="n"/>
      <c r="D31" s="5" t="n"/>
      <c r="E31" s="5" t="n"/>
      <c r="F31" s="5" t="n"/>
      <c r="G31" s="5" t="n"/>
      <c r="H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</row>
  </sheetData>
  <mergeCells count="21">
    <mergeCell ref="C25:H25"/>
    <mergeCell ref="C16:H16"/>
    <mergeCell ref="B9:H9"/>
    <mergeCell ref="C12:H12"/>
    <mergeCell ref="C21:H21"/>
    <mergeCell ref="C11:H11"/>
    <mergeCell ref="B4:H4"/>
    <mergeCell ref="C23:H23"/>
    <mergeCell ref="C17:H17"/>
    <mergeCell ref="B3:H3"/>
    <mergeCell ref="B31:H31"/>
    <mergeCell ref="C19:H19"/>
    <mergeCell ref="C13:H13"/>
    <mergeCell ref="B2:H2"/>
    <mergeCell ref="C18:H18"/>
    <mergeCell ref="B8:H8"/>
    <mergeCell ref="C24:H24"/>
    <mergeCell ref="C14:H14"/>
    <mergeCell ref="C26:H26"/>
    <mergeCell ref="B28:H28"/>
    <mergeCell ref="C20:H2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9690F"/>
    <outlinePr summaryBelow="1" summaryRight="1"/>
    <pageSetUpPr fitToPage="1"/>
  </sheetPr>
  <dimension ref="A1:R62"/>
  <sheetViews>
    <sheetView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5" customWidth="1" min="2" max="2"/>
    <col width="13" customWidth="1" min="3" max="3"/>
    <col width="12" customWidth="1" min="4" max="4"/>
    <col width="13" customWidth="1" min="5" max="5"/>
    <col width="11" customWidth="1" min="6" max="6"/>
    <col width="13" customWidth="1" min="7" max="7"/>
    <col width="11" customWidth="1" min="8" max="8"/>
    <col width="15" customWidth="1" min="9" max="9"/>
    <col width="13" customWidth="1" min="10" max="10"/>
    <col width="10" customWidth="1" min="11" max="11"/>
    <col width="10" customWidth="1" min="12" max="12"/>
    <col width="13" customWidth="1" min="13" max="13"/>
    <col width="13" customWidth="1" min="14" max="14"/>
    <col width="28" customWidth="1" min="15" max="15"/>
    <col width="20" customWidth="1" min="17" max="17"/>
    <col width="24" customWidth="1" min="18" max="18"/>
  </cols>
  <sheetData>
    <row r="1" ht="22" customHeight="1">
      <c r="A1" s="15" t="inlineStr">
        <is>
          <t>BACKLOG PARAMÉTRICO</t>
        </is>
      </c>
      <c r="C1" s="16" t="inlineStr">
        <is>
          <t>PARÁMETROS DE ENTRADA  (tú los llenas)</t>
        </is>
      </c>
      <c r="D1" s="17" t="n"/>
      <c r="E1" s="17" t="n"/>
      <c r="F1" s="17" t="n"/>
      <c r="G1" s="17" t="n"/>
      <c r="H1" s="17" t="n"/>
      <c r="I1" s="17" t="n"/>
      <c r="J1" s="17" t="n"/>
      <c r="K1" s="18" t="inlineStr">
        <is>
          <t>CALCULADOS  (no tocar)</t>
        </is>
      </c>
      <c r="L1" s="19" t="n"/>
      <c r="M1" s="19" t="n"/>
    </row>
    <row r="2" ht="32" customHeight="1">
      <c r="A2" s="20" t="inlineStr">
        <is>
          <t>Iniciativa</t>
        </is>
      </c>
      <c r="B2" s="20" t="inlineStr">
        <is>
          <t>Épica / Equipo</t>
        </is>
      </c>
      <c r="C2" s="20" t="inlineStr">
        <is>
          <t>Reach (uds/trim)</t>
        </is>
      </c>
      <c r="D2" s="20" t="inlineStr">
        <is>
          <t>Impact (0.25-3)</t>
        </is>
      </c>
      <c r="E2" s="20" t="inlineStr">
        <is>
          <t>Confidence (0.5-1)</t>
        </is>
      </c>
      <c r="F2" s="20" t="inlineStr">
        <is>
          <t>Effort (p-sem)</t>
        </is>
      </c>
      <c r="G2" s="20" t="inlineStr">
        <is>
          <t>Valor Negocio (Fib)</t>
        </is>
      </c>
      <c r="H2" s="20" t="inlineStr">
        <is>
          <t>Urgencia (Fib)</t>
        </is>
      </c>
      <c r="I2" s="20" t="inlineStr">
        <is>
          <t>Reducción Riesgo (Fib)</t>
        </is>
      </c>
      <c r="J2" s="20" t="inlineStr">
        <is>
          <t>CoD Semanal (USD)</t>
        </is>
      </c>
      <c r="K2" s="20" t="inlineStr">
        <is>
          <t>RICE</t>
        </is>
      </c>
      <c r="L2" s="20" t="inlineStr">
        <is>
          <t>WSJF</t>
        </is>
      </c>
      <c r="M2" s="20" t="inlineStr">
        <is>
          <t>CoD Total (USD)</t>
        </is>
      </c>
      <c r="N2" s="20" t="inlineStr">
        <is>
          <t>Kano</t>
        </is>
      </c>
      <c r="O2" s="20" t="inlineStr">
        <is>
          <t>Notas</t>
        </is>
      </c>
      <c r="Q2" s="21" t="inlineStr">
        <is>
          <t>RESUMEN</t>
        </is>
      </c>
      <c r="R2" s="22" t="n"/>
    </row>
    <row r="3">
      <c r="A3" s="23" t="inlineStr">
        <is>
          <t>Login con Google/SSO</t>
        </is>
      </c>
      <c r="B3" s="23" t="inlineStr">
        <is>
          <t>Onboarding</t>
        </is>
      </c>
      <c r="C3" s="24" t="n">
        <v>1500</v>
      </c>
      <c r="D3" s="24" t="n">
        <v>2</v>
      </c>
      <c r="E3" s="24" t="n">
        <v>1</v>
      </c>
      <c r="F3" s="24" t="n">
        <v>3</v>
      </c>
      <c r="G3" s="24" t="n">
        <v>8</v>
      </c>
      <c r="H3" s="24" t="n">
        <v>5</v>
      </c>
      <c r="I3" s="24" t="n">
        <v>3</v>
      </c>
      <c r="J3" s="25" t="n">
        <v>900</v>
      </c>
      <c r="K3" s="26">
        <f>IF(OR(C3="",D3="",E3="",F3=""),"",ROUND(C3*D3*E3/F3,1))</f>
        <v/>
      </c>
      <c r="L3" s="26">
        <f>IF(OR(G3="",H3="",I3="",F3=""),"",ROUND((G3+H3+I3)/F3,1))</f>
        <v/>
      </c>
      <c r="M3" s="27">
        <f>IF(OR(J3="",F3=""),"",J3*F3)</f>
        <v/>
      </c>
      <c r="N3" s="24" t="inlineStr">
        <is>
          <t>Básica</t>
        </is>
      </c>
      <c r="O3" s="23" t="inlineStr">
        <is>
          <t>Bloquea deal enterprise</t>
        </is>
      </c>
      <c r="Q3" s="28" t="inlineStr">
        <is>
          <t>Iniciativas</t>
        </is>
      </c>
      <c r="R3" s="29">
        <f>COUNTA(A3:A62)</f>
        <v/>
      </c>
    </row>
    <row r="4">
      <c r="A4" s="30" t="inlineStr">
        <is>
          <t>Dashboard de métricas para clientes</t>
        </is>
      </c>
      <c r="B4" s="30" t="inlineStr">
        <is>
          <t>Analytics</t>
        </is>
      </c>
      <c r="C4" s="31" t="n">
        <v>800</v>
      </c>
      <c r="D4" s="31" t="n">
        <v>2</v>
      </c>
      <c r="E4" s="31" t="n">
        <v>0.8</v>
      </c>
      <c r="F4" s="31" t="n">
        <v>8</v>
      </c>
      <c r="G4" s="31" t="n">
        <v>13</v>
      </c>
      <c r="H4" s="31" t="n">
        <v>3</v>
      </c>
      <c r="I4" s="31" t="n">
        <v>2</v>
      </c>
      <c r="J4" s="32" t="n">
        <v>1200</v>
      </c>
      <c r="K4" s="33">
        <f>IF(OR(C4="",D4="",E4="",F4=""),"",ROUND(C4*D4*E4/F4,1))</f>
        <v/>
      </c>
      <c r="L4" s="33">
        <f>IF(OR(G4="",H4="",I4="",F4=""),"",ROUND((G4+H4+I4)/F4,1))</f>
        <v/>
      </c>
      <c r="M4" s="34">
        <f>IF(OR(J4="",F4=""),"",J4*F4)</f>
        <v/>
      </c>
      <c r="N4" s="31" t="inlineStr">
        <is>
          <t>Performance</t>
        </is>
      </c>
      <c r="O4" s="30" t="inlineStr"/>
      <c r="Q4" s="28" t="inlineStr">
        <is>
          <t>RICE promedio</t>
        </is>
      </c>
      <c r="R4" s="29">
        <f>IFERROR(ROUND(AVERAGE(K3:K62),1),"—")</f>
        <v/>
      </c>
    </row>
    <row r="5">
      <c r="A5" s="23" t="inlineStr">
        <is>
          <t>Exportar reportes a PDF</t>
        </is>
      </c>
      <c r="B5" s="23" t="inlineStr">
        <is>
          <t>Analytics</t>
        </is>
      </c>
      <c r="C5" s="24" t="n">
        <v>600</v>
      </c>
      <c r="D5" s="24" t="n">
        <v>1</v>
      </c>
      <c r="E5" s="24" t="n">
        <v>1</v>
      </c>
      <c r="F5" s="24" t="n">
        <v>2</v>
      </c>
      <c r="G5" s="24" t="n">
        <v>5</v>
      </c>
      <c r="H5" s="24" t="n">
        <v>3</v>
      </c>
      <c r="I5" s="24" t="n">
        <v>1</v>
      </c>
      <c r="J5" s="25" t="n">
        <v>300</v>
      </c>
      <c r="K5" s="26">
        <f>IF(OR(C5="",D5="",E5="",F5=""),"",ROUND(C5*D5*E5/F5,1))</f>
        <v/>
      </c>
      <c r="L5" s="26">
        <f>IF(OR(G5="",H5="",I5="",F5=""),"",ROUND((G5+H5+I5)/F5,1))</f>
        <v/>
      </c>
      <c r="M5" s="27">
        <f>IF(OR(J5="",F5=""),"",J5*F5)</f>
        <v/>
      </c>
      <c r="N5" s="24" t="inlineStr">
        <is>
          <t>Básica</t>
        </is>
      </c>
      <c r="O5" s="23" t="inlineStr"/>
      <c r="Q5" s="28" t="inlineStr">
        <is>
          <t>Mejor RICE</t>
        </is>
      </c>
      <c r="R5" s="29">
        <f>IFERROR(INDEX(A3:A62,MATCH(MAX(K3:K62),K3:K62,0)),"—")</f>
        <v/>
      </c>
    </row>
    <row r="6">
      <c r="A6" s="30" t="inlineStr">
        <is>
          <t>Modo offline en la app móvil</t>
        </is>
      </c>
      <c r="B6" s="30" t="inlineStr">
        <is>
          <t>Mobile</t>
        </is>
      </c>
      <c r="C6" s="31" t="n">
        <v>400</v>
      </c>
      <c r="D6" s="31" t="n">
        <v>3</v>
      </c>
      <c r="E6" s="31" t="n">
        <v>0.5</v>
      </c>
      <c r="F6" s="31" t="n">
        <v>13</v>
      </c>
      <c r="G6" s="31" t="n">
        <v>8</v>
      </c>
      <c r="H6" s="31" t="n">
        <v>2</v>
      </c>
      <c r="I6" s="31" t="n">
        <v>5</v>
      </c>
      <c r="J6" s="32" t="n">
        <v>500</v>
      </c>
      <c r="K6" s="33">
        <f>IF(OR(C6="",D6="",E6="",F6=""),"",ROUND(C6*D6*E6/F6,1))</f>
        <v/>
      </c>
      <c r="L6" s="33">
        <f>IF(OR(G6="",H6="",I6="",F6=""),"",ROUND((G6+H6+I6)/F6,1))</f>
        <v/>
      </c>
      <c r="M6" s="34">
        <f>IF(OR(J6="",F6=""),"",J6*F6)</f>
        <v/>
      </c>
      <c r="N6" s="31" t="inlineStr">
        <is>
          <t>Deleite</t>
        </is>
      </c>
      <c r="O6" s="30" t="inlineStr">
        <is>
          <t>Riesgo técnico alto</t>
        </is>
      </c>
      <c r="Q6" s="28" t="inlineStr">
        <is>
          <t>CoD total en juego</t>
        </is>
      </c>
      <c r="R6" s="35">
        <f>SUM(M3:M62)</f>
        <v/>
      </c>
    </row>
    <row r="7">
      <c r="A7" s="23" t="inlineStr">
        <is>
          <t>Integración con Slack</t>
        </is>
      </c>
      <c r="B7" s="23" t="inlineStr">
        <is>
          <t>Integraciones</t>
        </is>
      </c>
      <c r="C7" s="24" t="n">
        <v>350</v>
      </c>
      <c r="D7" s="24" t="n">
        <v>1</v>
      </c>
      <c r="E7" s="24" t="n">
        <v>0.8</v>
      </c>
      <c r="F7" s="24" t="n">
        <v>5</v>
      </c>
      <c r="G7" s="24" t="n">
        <v>5</v>
      </c>
      <c r="H7" s="24" t="n">
        <v>2</v>
      </c>
      <c r="I7" s="24" t="n">
        <v>1</v>
      </c>
      <c r="J7" s="25" t="n">
        <v>250</v>
      </c>
      <c r="K7" s="26">
        <f>IF(OR(C7="",D7="",E7="",F7=""),"",ROUND(C7*D7*E7/F7,1))</f>
        <v/>
      </c>
      <c r="L7" s="26">
        <f>IF(OR(G7="",H7="",I7="",F7=""),"",ROUND((G7+H7+I7)/F7,1))</f>
        <v/>
      </c>
      <c r="M7" s="27">
        <f>IF(OR(J7="",F7=""),"",J7*F7)</f>
        <v/>
      </c>
      <c r="N7" s="24" t="inlineStr">
        <is>
          <t>Performance</t>
        </is>
      </c>
      <c r="O7" s="23" t="inlineStr"/>
    </row>
    <row r="8">
      <c r="A8" s="30" t="inlineStr">
        <is>
          <t>Migrar facturación al nuevo proveedor</t>
        </is>
      </c>
      <c r="B8" s="30" t="inlineStr">
        <is>
          <t>Plataforma</t>
        </is>
      </c>
      <c r="C8" s="31" t="n">
        <v>2000</v>
      </c>
      <c r="D8" s="31" t="n">
        <v>0.5</v>
      </c>
      <c r="E8" s="31" t="n">
        <v>1</v>
      </c>
      <c r="F8" s="31" t="n">
        <v>8</v>
      </c>
      <c r="G8" s="31" t="n">
        <v>3</v>
      </c>
      <c r="H8" s="31" t="n">
        <v>13</v>
      </c>
      <c r="I8" s="31" t="n">
        <v>13</v>
      </c>
      <c r="J8" s="32" t="n">
        <v>2000</v>
      </c>
      <c r="K8" s="33">
        <f>IF(OR(C8="",D8="",E8="",F8=""),"",ROUND(C8*D8*E8/F8,1))</f>
        <v/>
      </c>
      <c r="L8" s="33">
        <f>IF(OR(G8="",H8="",I8="",F8=""),"",ROUND((G8+H8+I8)/F8,1))</f>
        <v/>
      </c>
      <c r="M8" s="34">
        <f>IF(OR(J8="",F8=""),"",J8*F8)</f>
        <v/>
      </c>
      <c r="N8" s="31" t="inlineStr">
        <is>
          <t>Indiferente</t>
        </is>
      </c>
      <c r="O8" s="30" t="inlineStr">
        <is>
          <t>Deadline regulatorio Q3</t>
        </is>
      </c>
      <c r="Q8" s="36" t="inlineStr">
        <is>
          <t>Mix Kano</t>
        </is>
      </c>
    </row>
    <row r="9">
      <c r="A9" s="23" t="inlineStr">
        <is>
          <t>Plantillas pre-armadas de proyectos</t>
        </is>
      </c>
      <c r="B9" s="23" t="inlineStr">
        <is>
          <t>Onboarding</t>
        </is>
      </c>
      <c r="C9" s="24" t="n">
        <v>900</v>
      </c>
      <c r="D9" s="24" t="n">
        <v>1</v>
      </c>
      <c r="E9" s="24" t="n">
        <v>0.8</v>
      </c>
      <c r="F9" s="24" t="n">
        <v>3</v>
      </c>
      <c r="G9" s="24" t="n">
        <v>5</v>
      </c>
      <c r="H9" s="24" t="n">
        <v>3</v>
      </c>
      <c r="I9" s="24" t="n">
        <v>1</v>
      </c>
      <c r="J9" s="25" t="n">
        <v>400</v>
      </c>
      <c r="K9" s="26">
        <f>IF(OR(C9="",D9="",E9="",F9=""),"",ROUND(C9*D9*E9/F9,1))</f>
        <v/>
      </c>
      <c r="L9" s="26">
        <f>IF(OR(G9="",H9="",I9="",F9=""),"",ROUND((G9+H9+I9)/F9,1))</f>
        <v/>
      </c>
      <c r="M9" s="27">
        <f>IF(OR(J9="",F9=""),"",J9*F9)</f>
        <v/>
      </c>
      <c r="N9" s="24" t="inlineStr">
        <is>
          <t>Deleite</t>
        </is>
      </c>
      <c r="O9" s="23" t="inlineStr"/>
      <c r="Q9" s="37" t="inlineStr">
        <is>
          <t>Básica</t>
        </is>
      </c>
      <c r="R9" s="38">
        <f>COUNTIF($N$3:$N$62,"Básica")</f>
        <v/>
      </c>
    </row>
    <row r="10">
      <c r="A10" s="30" t="inlineStr">
        <is>
          <t>Auditoría de accesos (logs)</t>
        </is>
      </c>
      <c r="B10" s="30" t="inlineStr">
        <is>
          <t>Seguridad</t>
        </is>
      </c>
      <c r="C10" s="31" t="n">
        <v>150</v>
      </c>
      <c r="D10" s="31" t="n">
        <v>2</v>
      </c>
      <c r="E10" s="31" t="n">
        <v>1</v>
      </c>
      <c r="F10" s="31" t="n">
        <v>5</v>
      </c>
      <c r="G10" s="31" t="n">
        <v>8</v>
      </c>
      <c r="H10" s="31" t="n">
        <v>5</v>
      </c>
      <c r="I10" s="31" t="n">
        <v>8</v>
      </c>
      <c r="J10" s="32" t="n">
        <v>700</v>
      </c>
      <c r="K10" s="33">
        <f>IF(OR(C10="",D10="",E10="",F10=""),"",ROUND(C10*D10*E10/F10,1))</f>
        <v/>
      </c>
      <c r="L10" s="33">
        <f>IF(OR(G10="",H10="",I10="",F10=""),"",ROUND((G10+H10+I10)/F10,1))</f>
        <v/>
      </c>
      <c r="M10" s="34">
        <f>IF(OR(J10="",F10=""),"",J10*F10)</f>
        <v/>
      </c>
      <c r="N10" s="31" t="inlineStr">
        <is>
          <t>Básica</t>
        </is>
      </c>
      <c r="O10" s="30" t="inlineStr">
        <is>
          <t>Requisito SOC2</t>
        </is>
      </c>
      <c r="Q10" s="39" t="inlineStr">
        <is>
          <t>Performance</t>
        </is>
      </c>
      <c r="R10" s="40">
        <f>COUNTIF($N$3:$N$62,"Performance")</f>
        <v/>
      </c>
    </row>
    <row r="11">
      <c r="A11" s="23" t="n"/>
      <c r="B11" s="23" t="n"/>
      <c r="C11" s="24" t="n"/>
      <c r="D11" s="24" t="n"/>
      <c r="E11" s="24" t="n"/>
      <c r="F11" s="24" t="n"/>
      <c r="G11" s="24" t="n"/>
      <c r="H11" s="24" t="n"/>
      <c r="I11" s="24" t="n"/>
      <c r="J11" s="25" t="n"/>
      <c r="K11" s="26">
        <f>IF(OR(C11="",D11="",E11="",F11=""),"",ROUND(C11*D11*E11/F11,1))</f>
        <v/>
      </c>
      <c r="L11" s="26">
        <f>IF(OR(G11="",H11="",I11="",F11=""),"",ROUND((G11+H11+I11)/F11,1))</f>
        <v/>
      </c>
      <c r="M11" s="27">
        <f>IF(OR(J11="",F11=""),"",J11*F11)</f>
        <v/>
      </c>
      <c r="N11" s="24" t="n"/>
      <c r="O11" s="23" t="n"/>
      <c r="Q11" s="41" t="inlineStr">
        <is>
          <t>Deleite</t>
        </is>
      </c>
      <c r="R11" s="42">
        <f>COUNTIF($N$3:$N$62,"Deleite")</f>
        <v/>
      </c>
    </row>
    <row r="12">
      <c r="A12" s="30" t="n"/>
      <c r="B12" s="30" t="n"/>
      <c r="C12" s="31" t="n"/>
      <c r="D12" s="31" t="n"/>
      <c r="E12" s="31" t="n"/>
      <c r="F12" s="31" t="n"/>
      <c r="G12" s="31" t="n"/>
      <c r="H12" s="31" t="n"/>
      <c r="I12" s="31" t="n"/>
      <c r="J12" s="32" t="n"/>
      <c r="K12" s="33">
        <f>IF(OR(C12="",D12="",E12="",F12=""),"",ROUND(C12*D12*E12/F12,1))</f>
        <v/>
      </c>
      <c r="L12" s="33">
        <f>IF(OR(G12="",H12="",I12="",F12=""),"",ROUND((G12+H12+I12)/F12,1))</f>
        <v/>
      </c>
      <c r="M12" s="34">
        <f>IF(OR(J12="",F12=""),"",J12*F12)</f>
        <v/>
      </c>
      <c r="N12" s="31" t="n"/>
      <c r="O12" s="30" t="n"/>
      <c r="Q12" s="43" t="inlineStr">
        <is>
          <t>Indiferente</t>
        </is>
      </c>
      <c r="R12" s="44">
        <f>COUNTIF($N$3:$N$62,"Indiferente")</f>
        <v/>
      </c>
    </row>
    <row r="13">
      <c r="A13" s="23" t="n"/>
      <c r="B13" s="23" t="n"/>
      <c r="C13" s="24" t="n"/>
      <c r="D13" s="24" t="n"/>
      <c r="E13" s="24" t="n"/>
      <c r="F13" s="24" t="n"/>
      <c r="G13" s="24" t="n"/>
      <c r="H13" s="24" t="n"/>
      <c r="I13" s="24" t="n"/>
      <c r="J13" s="25" t="n"/>
      <c r="K13" s="26">
        <f>IF(OR(C13="",D13="",E13="",F13=""),"",ROUND(C13*D13*E13/F13,1))</f>
        <v/>
      </c>
      <c r="L13" s="26">
        <f>IF(OR(G13="",H13="",I13="",F13=""),"",ROUND((G13+H13+I13)/F13,1))</f>
        <v/>
      </c>
      <c r="M13" s="27">
        <f>IF(OR(J13="",F13=""),"",J13*F13)</f>
        <v/>
      </c>
      <c r="N13" s="24" t="n"/>
      <c r="O13" s="23" t="n"/>
      <c r="Q13" s="45" t="inlineStr">
        <is>
          <t>Inversa</t>
        </is>
      </c>
      <c r="R13" s="46">
        <f>COUNTIF($N$3:$N$62,"Inversa")</f>
        <v/>
      </c>
    </row>
    <row r="14">
      <c r="A14" s="30" t="n"/>
      <c r="B14" s="30" t="n"/>
      <c r="C14" s="31" t="n"/>
      <c r="D14" s="31" t="n"/>
      <c r="E14" s="31" t="n"/>
      <c r="F14" s="31" t="n"/>
      <c r="G14" s="31" t="n"/>
      <c r="H14" s="31" t="n"/>
      <c r="I14" s="31" t="n"/>
      <c r="J14" s="32" t="n"/>
      <c r="K14" s="33">
        <f>IF(OR(C14="",D14="",E14="",F14=""),"",ROUND(C14*D14*E14/F14,1))</f>
        <v/>
      </c>
      <c r="L14" s="33">
        <f>IF(OR(G14="",H14="",I14="",F14=""),"",ROUND((G14+H14+I14)/F14,1))</f>
        <v/>
      </c>
      <c r="M14" s="34">
        <f>IF(OR(J14="",F14=""),"",J14*F14)</f>
        <v/>
      </c>
      <c r="N14" s="31" t="n"/>
      <c r="O14" s="30" t="n"/>
    </row>
    <row r="15">
      <c r="A15" s="23" t="n"/>
      <c r="B15" s="23" t="n"/>
      <c r="C15" s="24" t="n"/>
      <c r="D15" s="24" t="n"/>
      <c r="E15" s="24" t="n"/>
      <c r="F15" s="24" t="n"/>
      <c r="G15" s="24" t="n"/>
      <c r="H15" s="24" t="n"/>
      <c r="I15" s="24" t="n"/>
      <c r="J15" s="25" t="n"/>
      <c r="K15" s="26">
        <f>IF(OR(C15="",D15="",E15="",F15=""),"",ROUND(C15*D15*E15/F15,1))</f>
        <v/>
      </c>
      <c r="L15" s="26">
        <f>IF(OR(G15="",H15="",I15="",F15=""),"",ROUND((G15+H15+I15)/F15,1))</f>
        <v/>
      </c>
      <c r="M15" s="27">
        <f>IF(OR(J15="",F15=""),"",J15*F15)</f>
        <v/>
      </c>
      <c r="N15" s="24" t="n"/>
      <c r="O15" s="23" t="n"/>
    </row>
    <row r="16">
      <c r="A16" s="30" t="n"/>
      <c r="B16" s="30" t="n"/>
      <c r="C16" s="31" t="n"/>
      <c r="D16" s="31" t="n"/>
      <c r="E16" s="31" t="n"/>
      <c r="F16" s="31" t="n"/>
      <c r="G16" s="31" t="n"/>
      <c r="H16" s="31" t="n"/>
      <c r="I16" s="31" t="n"/>
      <c r="J16" s="32" t="n"/>
      <c r="K16" s="33">
        <f>IF(OR(C16="",D16="",E16="",F16=""),"",ROUND(C16*D16*E16/F16,1))</f>
        <v/>
      </c>
      <c r="L16" s="33">
        <f>IF(OR(G16="",H16="",I16="",F16=""),"",ROUND((G16+H16+I16)/F16,1))</f>
        <v/>
      </c>
      <c r="M16" s="34">
        <f>IF(OR(J16="",F16=""),"",J16*F16)</f>
        <v/>
      </c>
      <c r="N16" s="31" t="n"/>
      <c r="O16" s="30" t="n"/>
    </row>
    <row r="17">
      <c r="A17" s="23" t="n"/>
      <c r="B17" s="23" t="n"/>
      <c r="C17" s="24" t="n"/>
      <c r="D17" s="24" t="n"/>
      <c r="E17" s="24" t="n"/>
      <c r="F17" s="24" t="n"/>
      <c r="G17" s="24" t="n"/>
      <c r="H17" s="24" t="n"/>
      <c r="I17" s="24" t="n"/>
      <c r="J17" s="25" t="n"/>
      <c r="K17" s="26">
        <f>IF(OR(C17="",D17="",E17="",F17=""),"",ROUND(C17*D17*E17/F17,1))</f>
        <v/>
      </c>
      <c r="L17" s="26">
        <f>IF(OR(G17="",H17="",I17="",F17=""),"",ROUND((G17+H17+I17)/F17,1))</f>
        <v/>
      </c>
      <c r="M17" s="27">
        <f>IF(OR(J17="",F17=""),"",J17*F17)</f>
        <v/>
      </c>
      <c r="N17" s="24" t="n"/>
      <c r="O17" s="23" t="n"/>
    </row>
    <row r="18">
      <c r="A18" s="30" t="n"/>
      <c r="B18" s="30" t="n"/>
      <c r="C18" s="31" t="n"/>
      <c r="D18" s="31" t="n"/>
      <c r="E18" s="31" t="n"/>
      <c r="F18" s="31" t="n"/>
      <c r="G18" s="31" t="n"/>
      <c r="H18" s="31" t="n"/>
      <c r="I18" s="31" t="n"/>
      <c r="J18" s="32" t="n"/>
      <c r="K18" s="33">
        <f>IF(OR(C18="",D18="",E18="",F18=""),"",ROUND(C18*D18*E18/F18,1))</f>
        <v/>
      </c>
      <c r="L18" s="33">
        <f>IF(OR(G18="",H18="",I18="",F18=""),"",ROUND((G18+H18+I18)/F18,1))</f>
        <v/>
      </c>
      <c r="M18" s="34">
        <f>IF(OR(J18="",F18=""),"",J18*F18)</f>
        <v/>
      </c>
      <c r="N18" s="31" t="n"/>
      <c r="O18" s="30" t="n"/>
    </row>
    <row r="19">
      <c r="A19" s="23" t="n"/>
      <c r="B19" s="23" t="n"/>
      <c r="C19" s="24" t="n"/>
      <c r="D19" s="24" t="n"/>
      <c r="E19" s="24" t="n"/>
      <c r="F19" s="24" t="n"/>
      <c r="G19" s="24" t="n"/>
      <c r="H19" s="24" t="n"/>
      <c r="I19" s="24" t="n"/>
      <c r="J19" s="25" t="n"/>
      <c r="K19" s="26">
        <f>IF(OR(C19="",D19="",E19="",F19=""),"",ROUND(C19*D19*E19/F19,1))</f>
        <v/>
      </c>
      <c r="L19" s="26">
        <f>IF(OR(G19="",H19="",I19="",F19=""),"",ROUND((G19+H19+I19)/F19,1))</f>
        <v/>
      </c>
      <c r="M19" s="27">
        <f>IF(OR(J19="",F19=""),"",J19*F19)</f>
        <v/>
      </c>
      <c r="N19" s="24" t="n"/>
      <c r="O19" s="23" t="n"/>
    </row>
    <row r="20">
      <c r="A20" s="30" t="n"/>
      <c r="B20" s="30" t="n"/>
      <c r="C20" s="31" t="n"/>
      <c r="D20" s="31" t="n"/>
      <c r="E20" s="31" t="n"/>
      <c r="F20" s="31" t="n"/>
      <c r="G20" s="31" t="n"/>
      <c r="H20" s="31" t="n"/>
      <c r="I20" s="31" t="n"/>
      <c r="J20" s="32" t="n"/>
      <c r="K20" s="33">
        <f>IF(OR(C20="",D20="",E20="",F20=""),"",ROUND(C20*D20*E20/F20,1))</f>
        <v/>
      </c>
      <c r="L20" s="33">
        <f>IF(OR(G20="",H20="",I20="",F20=""),"",ROUND((G20+H20+I20)/F20,1))</f>
        <v/>
      </c>
      <c r="M20" s="34">
        <f>IF(OR(J20="",F20=""),"",J20*F20)</f>
        <v/>
      </c>
      <c r="N20" s="31" t="n"/>
      <c r="O20" s="30" t="n"/>
    </row>
    <row r="21">
      <c r="A21" s="23" t="n"/>
      <c r="B21" s="23" t="n"/>
      <c r="C21" s="24" t="n"/>
      <c r="D21" s="24" t="n"/>
      <c r="E21" s="24" t="n"/>
      <c r="F21" s="24" t="n"/>
      <c r="G21" s="24" t="n"/>
      <c r="H21" s="24" t="n"/>
      <c r="I21" s="24" t="n"/>
      <c r="J21" s="25" t="n"/>
      <c r="K21" s="26">
        <f>IF(OR(C21="",D21="",E21="",F21=""),"",ROUND(C21*D21*E21/F21,1))</f>
        <v/>
      </c>
      <c r="L21" s="26">
        <f>IF(OR(G21="",H21="",I21="",F21=""),"",ROUND((G21+H21+I21)/F21,1))</f>
        <v/>
      </c>
      <c r="M21" s="27">
        <f>IF(OR(J21="",F21=""),"",J21*F21)</f>
        <v/>
      </c>
      <c r="N21" s="24" t="n"/>
      <c r="O21" s="23" t="n"/>
    </row>
    <row r="22">
      <c r="A22" s="30" t="n"/>
      <c r="B22" s="30" t="n"/>
      <c r="C22" s="31" t="n"/>
      <c r="D22" s="31" t="n"/>
      <c r="E22" s="31" t="n"/>
      <c r="F22" s="31" t="n"/>
      <c r="G22" s="31" t="n"/>
      <c r="H22" s="31" t="n"/>
      <c r="I22" s="31" t="n"/>
      <c r="J22" s="32" t="n"/>
      <c r="K22" s="33">
        <f>IF(OR(C22="",D22="",E22="",F22=""),"",ROUND(C22*D22*E22/F22,1))</f>
        <v/>
      </c>
      <c r="L22" s="33">
        <f>IF(OR(G22="",H22="",I22="",F22=""),"",ROUND((G22+H22+I22)/F22,1))</f>
        <v/>
      </c>
      <c r="M22" s="34">
        <f>IF(OR(J22="",F22=""),"",J22*F22)</f>
        <v/>
      </c>
      <c r="N22" s="31" t="n"/>
      <c r="O22" s="30" t="n"/>
    </row>
    <row r="23">
      <c r="A23" s="23" t="n"/>
      <c r="B23" s="23" t="n"/>
      <c r="C23" s="24" t="n"/>
      <c r="D23" s="24" t="n"/>
      <c r="E23" s="24" t="n"/>
      <c r="F23" s="24" t="n"/>
      <c r="G23" s="24" t="n"/>
      <c r="H23" s="24" t="n"/>
      <c r="I23" s="24" t="n"/>
      <c r="J23" s="25" t="n"/>
      <c r="K23" s="26">
        <f>IF(OR(C23="",D23="",E23="",F23=""),"",ROUND(C23*D23*E23/F23,1))</f>
        <v/>
      </c>
      <c r="L23" s="26">
        <f>IF(OR(G23="",H23="",I23="",F23=""),"",ROUND((G23+H23+I23)/F23,1))</f>
        <v/>
      </c>
      <c r="M23" s="27">
        <f>IF(OR(J23="",F23=""),"",J23*F23)</f>
        <v/>
      </c>
      <c r="N23" s="24" t="n"/>
      <c r="O23" s="23" t="n"/>
    </row>
    <row r="24">
      <c r="A24" s="30" t="n"/>
      <c r="B24" s="30" t="n"/>
      <c r="C24" s="31" t="n"/>
      <c r="D24" s="31" t="n"/>
      <c r="E24" s="31" t="n"/>
      <c r="F24" s="31" t="n"/>
      <c r="G24" s="31" t="n"/>
      <c r="H24" s="31" t="n"/>
      <c r="I24" s="31" t="n"/>
      <c r="J24" s="32" t="n"/>
      <c r="K24" s="33">
        <f>IF(OR(C24="",D24="",E24="",F24=""),"",ROUND(C24*D24*E24/F24,1))</f>
        <v/>
      </c>
      <c r="L24" s="33">
        <f>IF(OR(G24="",H24="",I24="",F24=""),"",ROUND((G24+H24+I24)/F24,1))</f>
        <v/>
      </c>
      <c r="M24" s="34">
        <f>IF(OR(J24="",F24=""),"",J24*F24)</f>
        <v/>
      </c>
      <c r="N24" s="31" t="n"/>
      <c r="O24" s="30" t="n"/>
    </row>
    <row r="25">
      <c r="A25" s="23" t="n"/>
      <c r="B25" s="23" t="n"/>
      <c r="C25" s="24" t="n"/>
      <c r="D25" s="24" t="n"/>
      <c r="E25" s="24" t="n"/>
      <c r="F25" s="24" t="n"/>
      <c r="G25" s="24" t="n"/>
      <c r="H25" s="24" t="n"/>
      <c r="I25" s="24" t="n"/>
      <c r="J25" s="25" t="n"/>
      <c r="K25" s="26">
        <f>IF(OR(C25="",D25="",E25="",F25=""),"",ROUND(C25*D25*E25/F25,1))</f>
        <v/>
      </c>
      <c r="L25" s="26">
        <f>IF(OR(G25="",H25="",I25="",F25=""),"",ROUND((G25+H25+I25)/F25,1))</f>
        <v/>
      </c>
      <c r="M25" s="27">
        <f>IF(OR(J25="",F25=""),"",J25*F25)</f>
        <v/>
      </c>
      <c r="N25" s="24" t="n"/>
      <c r="O25" s="23" t="n"/>
    </row>
    <row r="26">
      <c r="A26" s="30" t="n"/>
      <c r="B26" s="30" t="n"/>
      <c r="C26" s="31" t="n"/>
      <c r="D26" s="31" t="n"/>
      <c r="E26" s="31" t="n"/>
      <c r="F26" s="31" t="n"/>
      <c r="G26" s="31" t="n"/>
      <c r="H26" s="31" t="n"/>
      <c r="I26" s="31" t="n"/>
      <c r="J26" s="32" t="n"/>
      <c r="K26" s="33">
        <f>IF(OR(C26="",D26="",E26="",F26=""),"",ROUND(C26*D26*E26/F26,1))</f>
        <v/>
      </c>
      <c r="L26" s="33">
        <f>IF(OR(G26="",H26="",I26="",F26=""),"",ROUND((G26+H26+I26)/F26,1))</f>
        <v/>
      </c>
      <c r="M26" s="34">
        <f>IF(OR(J26="",F26=""),"",J26*F26)</f>
        <v/>
      </c>
      <c r="N26" s="31" t="n"/>
      <c r="O26" s="30" t="n"/>
    </row>
    <row r="27">
      <c r="A27" s="23" t="n"/>
      <c r="B27" s="23" t="n"/>
      <c r="C27" s="24" t="n"/>
      <c r="D27" s="24" t="n"/>
      <c r="E27" s="24" t="n"/>
      <c r="F27" s="24" t="n"/>
      <c r="G27" s="24" t="n"/>
      <c r="H27" s="24" t="n"/>
      <c r="I27" s="24" t="n"/>
      <c r="J27" s="25" t="n"/>
      <c r="K27" s="26">
        <f>IF(OR(C27="",D27="",E27="",F27=""),"",ROUND(C27*D27*E27/F27,1))</f>
        <v/>
      </c>
      <c r="L27" s="26">
        <f>IF(OR(G27="",H27="",I27="",F27=""),"",ROUND((G27+H27+I27)/F27,1))</f>
        <v/>
      </c>
      <c r="M27" s="27">
        <f>IF(OR(J27="",F27=""),"",J27*F27)</f>
        <v/>
      </c>
      <c r="N27" s="24" t="n"/>
      <c r="O27" s="23" t="n"/>
    </row>
    <row r="28">
      <c r="A28" s="30" t="n"/>
      <c r="B28" s="30" t="n"/>
      <c r="C28" s="31" t="n"/>
      <c r="D28" s="31" t="n"/>
      <c r="E28" s="31" t="n"/>
      <c r="F28" s="31" t="n"/>
      <c r="G28" s="31" t="n"/>
      <c r="H28" s="31" t="n"/>
      <c r="I28" s="31" t="n"/>
      <c r="J28" s="32" t="n"/>
      <c r="K28" s="33">
        <f>IF(OR(C28="",D28="",E28="",F28=""),"",ROUND(C28*D28*E28/F28,1))</f>
        <v/>
      </c>
      <c r="L28" s="33">
        <f>IF(OR(G28="",H28="",I28="",F28=""),"",ROUND((G28+H28+I28)/F28,1))</f>
        <v/>
      </c>
      <c r="M28" s="34">
        <f>IF(OR(J28="",F28=""),"",J28*F28)</f>
        <v/>
      </c>
      <c r="N28" s="31" t="n"/>
      <c r="O28" s="30" t="n"/>
    </row>
    <row r="29">
      <c r="A29" s="23" t="n"/>
      <c r="B29" s="23" t="n"/>
      <c r="C29" s="24" t="n"/>
      <c r="D29" s="24" t="n"/>
      <c r="E29" s="24" t="n"/>
      <c r="F29" s="24" t="n"/>
      <c r="G29" s="24" t="n"/>
      <c r="H29" s="24" t="n"/>
      <c r="I29" s="24" t="n"/>
      <c r="J29" s="25" t="n"/>
      <c r="K29" s="26">
        <f>IF(OR(C29="",D29="",E29="",F29=""),"",ROUND(C29*D29*E29/F29,1))</f>
        <v/>
      </c>
      <c r="L29" s="26">
        <f>IF(OR(G29="",H29="",I29="",F29=""),"",ROUND((G29+H29+I29)/F29,1))</f>
        <v/>
      </c>
      <c r="M29" s="27">
        <f>IF(OR(J29="",F29=""),"",J29*F29)</f>
        <v/>
      </c>
      <c r="N29" s="24" t="n"/>
      <c r="O29" s="23" t="n"/>
    </row>
    <row r="30">
      <c r="A30" s="30" t="n"/>
      <c r="B30" s="30" t="n"/>
      <c r="C30" s="31" t="n"/>
      <c r="D30" s="31" t="n"/>
      <c r="E30" s="31" t="n"/>
      <c r="F30" s="31" t="n"/>
      <c r="G30" s="31" t="n"/>
      <c r="H30" s="31" t="n"/>
      <c r="I30" s="31" t="n"/>
      <c r="J30" s="32" t="n"/>
      <c r="K30" s="33">
        <f>IF(OR(C30="",D30="",E30="",F30=""),"",ROUND(C30*D30*E30/F30,1))</f>
        <v/>
      </c>
      <c r="L30" s="33">
        <f>IF(OR(G30="",H30="",I30="",F30=""),"",ROUND((G30+H30+I30)/F30,1))</f>
        <v/>
      </c>
      <c r="M30" s="34">
        <f>IF(OR(J30="",F30=""),"",J30*F30)</f>
        <v/>
      </c>
      <c r="N30" s="31" t="n"/>
      <c r="O30" s="30" t="n"/>
    </row>
    <row r="31">
      <c r="A31" s="23" t="n"/>
      <c r="B31" s="23" t="n"/>
      <c r="C31" s="24" t="n"/>
      <c r="D31" s="24" t="n"/>
      <c r="E31" s="24" t="n"/>
      <c r="F31" s="24" t="n"/>
      <c r="G31" s="24" t="n"/>
      <c r="H31" s="24" t="n"/>
      <c r="I31" s="24" t="n"/>
      <c r="J31" s="25" t="n"/>
      <c r="K31" s="26">
        <f>IF(OR(C31="",D31="",E31="",F31=""),"",ROUND(C31*D31*E31/F31,1))</f>
        <v/>
      </c>
      <c r="L31" s="26">
        <f>IF(OR(G31="",H31="",I31="",F31=""),"",ROUND((G31+H31+I31)/F31,1))</f>
        <v/>
      </c>
      <c r="M31" s="27">
        <f>IF(OR(J31="",F31=""),"",J31*F31)</f>
        <v/>
      </c>
      <c r="N31" s="24" t="n"/>
      <c r="O31" s="23" t="n"/>
    </row>
    <row r="32">
      <c r="A32" s="30" t="n"/>
      <c r="B32" s="30" t="n"/>
      <c r="C32" s="31" t="n"/>
      <c r="D32" s="31" t="n"/>
      <c r="E32" s="31" t="n"/>
      <c r="F32" s="31" t="n"/>
      <c r="G32" s="31" t="n"/>
      <c r="H32" s="31" t="n"/>
      <c r="I32" s="31" t="n"/>
      <c r="J32" s="32" t="n"/>
      <c r="K32" s="33">
        <f>IF(OR(C32="",D32="",E32="",F32=""),"",ROUND(C32*D32*E32/F32,1))</f>
        <v/>
      </c>
      <c r="L32" s="33">
        <f>IF(OR(G32="",H32="",I32="",F32=""),"",ROUND((G32+H32+I32)/F32,1))</f>
        <v/>
      </c>
      <c r="M32" s="34">
        <f>IF(OR(J32="",F32=""),"",J32*F32)</f>
        <v/>
      </c>
      <c r="N32" s="31" t="n"/>
      <c r="O32" s="30" t="n"/>
    </row>
    <row r="33">
      <c r="A33" s="23" t="n"/>
      <c r="B33" s="23" t="n"/>
      <c r="C33" s="24" t="n"/>
      <c r="D33" s="24" t="n"/>
      <c r="E33" s="24" t="n"/>
      <c r="F33" s="24" t="n"/>
      <c r="G33" s="24" t="n"/>
      <c r="H33" s="24" t="n"/>
      <c r="I33" s="24" t="n"/>
      <c r="J33" s="25" t="n"/>
      <c r="K33" s="26">
        <f>IF(OR(C33="",D33="",E33="",F33=""),"",ROUND(C33*D33*E33/F33,1))</f>
        <v/>
      </c>
      <c r="L33" s="26">
        <f>IF(OR(G33="",H33="",I33="",F33=""),"",ROUND((G33+H33+I33)/F33,1))</f>
        <v/>
      </c>
      <c r="M33" s="27">
        <f>IF(OR(J33="",F33=""),"",J33*F33)</f>
        <v/>
      </c>
      <c r="N33" s="24" t="n"/>
      <c r="O33" s="23" t="n"/>
    </row>
    <row r="34">
      <c r="A34" s="30" t="n"/>
      <c r="B34" s="30" t="n"/>
      <c r="C34" s="31" t="n"/>
      <c r="D34" s="31" t="n"/>
      <c r="E34" s="31" t="n"/>
      <c r="F34" s="31" t="n"/>
      <c r="G34" s="31" t="n"/>
      <c r="H34" s="31" t="n"/>
      <c r="I34" s="31" t="n"/>
      <c r="J34" s="32" t="n"/>
      <c r="K34" s="33">
        <f>IF(OR(C34="",D34="",E34="",F34=""),"",ROUND(C34*D34*E34/F34,1))</f>
        <v/>
      </c>
      <c r="L34" s="33">
        <f>IF(OR(G34="",H34="",I34="",F34=""),"",ROUND((G34+H34+I34)/F34,1))</f>
        <v/>
      </c>
      <c r="M34" s="34">
        <f>IF(OR(J34="",F34=""),"",J34*F34)</f>
        <v/>
      </c>
      <c r="N34" s="31" t="n"/>
      <c r="O34" s="30" t="n"/>
    </row>
    <row r="35">
      <c r="A35" s="23" t="n"/>
      <c r="B35" s="23" t="n"/>
      <c r="C35" s="24" t="n"/>
      <c r="D35" s="24" t="n"/>
      <c r="E35" s="24" t="n"/>
      <c r="F35" s="24" t="n"/>
      <c r="G35" s="24" t="n"/>
      <c r="H35" s="24" t="n"/>
      <c r="I35" s="24" t="n"/>
      <c r="J35" s="25" t="n"/>
      <c r="K35" s="26">
        <f>IF(OR(C35="",D35="",E35="",F35=""),"",ROUND(C35*D35*E35/F35,1))</f>
        <v/>
      </c>
      <c r="L35" s="26">
        <f>IF(OR(G35="",H35="",I35="",F35=""),"",ROUND((G35+H35+I35)/F35,1))</f>
        <v/>
      </c>
      <c r="M35" s="27">
        <f>IF(OR(J35="",F35=""),"",J35*F35)</f>
        <v/>
      </c>
      <c r="N35" s="24" t="n"/>
      <c r="O35" s="23" t="n"/>
    </row>
    <row r="36">
      <c r="A36" s="30" t="n"/>
      <c r="B36" s="30" t="n"/>
      <c r="C36" s="31" t="n"/>
      <c r="D36" s="31" t="n"/>
      <c r="E36" s="31" t="n"/>
      <c r="F36" s="31" t="n"/>
      <c r="G36" s="31" t="n"/>
      <c r="H36" s="31" t="n"/>
      <c r="I36" s="31" t="n"/>
      <c r="J36" s="32" t="n"/>
      <c r="K36" s="33">
        <f>IF(OR(C36="",D36="",E36="",F36=""),"",ROUND(C36*D36*E36/F36,1))</f>
        <v/>
      </c>
      <c r="L36" s="33">
        <f>IF(OR(G36="",H36="",I36="",F36=""),"",ROUND((G36+H36+I36)/F36,1))</f>
        <v/>
      </c>
      <c r="M36" s="34">
        <f>IF(OR(J36="",F36=""),"",J36*F36)</f>
        <v/>
      </c>
      <c r="N36" s="31" t="n"/>
      <c r="O36" s="30" t="n"/>
    </row>
    <row r="37">
      <c r="A37" s="23" t="n"/>
      <c r="B37" s="23" t="n"/>
      <c r="C37" s="24" t="n"/>
      <c r="D37" s="24" t="n"/>
      <c r="E37" s="24" t="n"/>
      <c r="F37" s="24" t="n"/>
      <c r="G37" s="24" t="n"/>
      <c r="H37" s="24" t="n"/>
      <c r="I37" s="24" t="n"/>
      <c r="J37" s="25" t="n"/>
      <c r="K37" s="26">
        <f>IF(OR(C37="",D37="",E37="",F37=""),"",ROUND(C37*D37*E37/F37,1))</f>
        <v/>
      </c>
      <c r="L37" s="26">
        <f>IF(OR(G37="",H37="",I37="",F37=""),"",ROUND((G37+H37+I37)/F37,1))</f>
        <v/>
      </c>
      <c r="M37" s="27">
        <f>IF(OR(J37="",F37=""),"",J37*F37)</f>
        <v/>
      </c>
      <c r="N37" s="24" t="n"/>
      <c r="O37" s="23" t="n"/>
    </row>
    <row r="38">
      <c r="A38" s="30" t="n"/>
      <c r="B38" s="30" t="n"/>
      <c r="C38" s="31" t="n"/>
      <c r="D38" s="31" t="n"/>
      <c r="E38" s="31" t="n"/>
      <c r="F38" s="31" t="n"/>
      <c r="G38" s="31" t="n"/>
      <c r="H38" s="31" t="n"/>
      <c r="I38" s="31" t="n"/>
      <c r="J38" s="32" t="n"/>
      <c r="K38" s="33">
        <f>IF(OR(C38="",D38="",E38="",F38=""),"",ROUND(C38*D38*E38/F38,1))</f>
        <v/>
      </c>
      <c r="L38" s="33">
        <f>IF(OR(G38="",H38="",I38="",F38=""),"",ROUND((G38+H38+I38)/F38,1))</f>
        <v/>
      </c>
      <c r="M38" s="34">
        <f>IF(OR(J38="",F38=""),"",J38*F38)</f>
        <v/>
      </c>
      <c r="N38" s="31" t="n"/>
      <c r="O38" s="30" t="n"/>
    </row>
    <row r="39">
      <c r="A39" s="23" t="n"/>
      <c r="B39" s="23" t="n"/>
      <c r="C39" s="24" t="n"/>
      <c r="D39" s="24" t="n"/>
      <c r="E39" s="24" t="n"/>
      <c r="F39" s="24" t="n"/>
      <c r="G39" s="24" t="n"/>
      <c r="H39" s="24" t="n"/>
      <c r="I39" s="24" t="n"/>
      <c r="J39" s="25" t="n"/>
      <c r="K39" s="26">
        <f>IF(OR(C39="",D39="",E39="",F39=""),"",ROUND(C39*D39*E39/F39,1))</f>
        <v/>
      </c>
      <c r="L39" s="26">
        <f>IF(OR(G39="",H39="",I39="",F39=""),"",ROUND((G39+H39+I39)/F39,1))</f>
        <v/>
      </c>
      <c r="M39" s="27">
        <f>IF(OR(J39="",F39=""),"",J39*F39)</f>
        <v/>
      </c>
      <c r="N39" s="24" t="n"/>
      <c r="O39" s="23" t="n"/>
    </row>
    <row r="40">
      <c r="A40" s="30" t="n"/>
      <c r="B40" s="30" t="n"/>
      <c r="C40" s="31" t="n"/>
      <c r="D40" s="31" t="n"/>
      <c r="E40" s="31" t="n"/>
      <c r="F40" s="31" t="n"/>
      <c r="G40" s="31" t="n"/>
      <c r="H40" s="31" t="n"/>
      <c r="I40" s="31" t="n"/>
      <c r="J40" s="32" t="n"/>
      <c r="K40" s="33">
        <f>IF(OR(C40="",D40="",E40="",F40=""),"",ROUND(C40*D40*E40/F40,1))</f>
        <v/>
      </c>
      <c r="L40" s="33">
        <f>IF(OR(G40="",H40="",I40="",F40=""),"",ROUND((G40+H40+I40)/F40,1))</f>
        <v/>
      </c>
      <c r="M40" s="34">
        <f>IF(OR(J40="",F40=""),"",J40*F40)</f>
        <v/>
      </c>
      <c r="N40" s="31" t="n"/>
      <c r="O40" s="30" t="n"/>
    </row>
    <row r="41">
      <c r="A41" s="23" t="n"/>
      <c r="B41" s="23" t="n"/>
      <c r="C41" s="24" t="n"/>
      <c r="D41" s="24" t="n"/>
      <c r="E41" s="24" t="n"/>
      <c r="F41" s="24" t="n"/>
      <c r="G41" s="24" t="n"/>
      <c r="H41" s="24" t="n"/>
      <c r="I41" s="24" t="n"/>
      <c r="J41" s="25" t="n"/>
      <c r="K41" s="26">
        <f>IF(OR(C41="",D41="",E41="",F41=""),"",ROUND(C41*D41*E41/F41,1))</f>
        <v/>
      </c>
      <c r="L41" s="26">
        <f>IF(OR(G41="",H41="",I41="",F41=""),"",ROUND((G41+H41+I41)/F41,1))</f>
        <v/>
      </c>
      <c r="M41" s="27">
        <f>IF(OR(J41="",F41=""),"",J41*F41)</f>
        <v/>
      </c>
      <c r="N41" s="24" t="n"/>
      <c r="O41" s="23" t="n"/>
    </row>
    <row r="42">
      <c r="A42" s="30" t="n"/>
      <c r="B42" s="30" t="n"/>
      <c r="C42" s="31" t="n"/>
      <c r="D42" s="31" t="n"/>
      <c r="E42" s="31" t="n"/>
      <c r="F42" s="31" t="n"/>
      <c r="G42" s="31" t="n"/>
      <c r="H42" s="31" t="n"/>
      <c r="I42" s="31" t="n"/>
      <c r="J42" s="32" t="n"/>
      <c r="K42" s="33">
        <f>IF(OR(C42="",D42="",E42="",F42=""),"",ROUND(C42*D42*E42/F42,1))</f>
        <v/>
      </c>
      <c r="L42" s="33">
        <f>IF(OR(G42="",H42="",I42="",F42=""),"",ROUND((G42+H42+I42)/F42,1))</f>
        <v/>
      </c>
      <c r="M42" s="34">
        <f>IF(OR(J42="",F42=""),"",J42*F42)</f>
        <v/>
      </c>
      <c r="N42" s="31" t="n"/>
      <c r="O42" s="30" t="n"/>
    </row>
    <row r="43">
      <c r="A43" s="23" t="n"/>
      <c r="B43" s="23" t="n"/>
      <c r="C43" s="24" t="n"/>
      <c r="D43" s="24" t="n"/>
      <c r="E43" s="24" t="n"/>
      <c r="F43" s="24" t="n"/>
      <c r="G43" s="24" t="n"/>
      <c r="H43" s="24" t="n"/>
      <c r="I43" s="24" t="n"/>
      <c r="J43" s="25" t="n"/>
      <c r="K43" s="26">
        <f>IF(OR(C43="",D43="",E43="",F43=""),"",ROUND(C43*D43*E43/F43,1))</f>
        <v/>
      </c>
      <c r="L43" s="26">
        <f>IF(OR(G43="",H43="",I43="",F43=""),"",ROUND((G43+H43+I43)/F43,1))</f>
        <v/>
      </c>
      <c r="M43" s="27">
        <f>IF(OR(J43="",F43=""),"",J43*F43)</f>
        <v/>
      </c>
      <c r="N43" s="24" t="n"/>
      <c r="O43" s="23" t="n"/>
    </row>
    <row r="44">
      <c r="A44" s="30" t="n"/>
      <c r="B44" s="30" t="n"/>
      <c r="C44" s="31" t="n"/>
      <c r="D44" s="31" t="n"/>
      <c r="E44" s="31" t="n"/>
      <c r="F44" s="31" t="n"/>
      <c r="G44" s="31" t="n"/>
      <c r="H44" s="31" t="n"/>
      <c r="I44" s="31" t="n"/>
      <c r="J44" s="32" t="n"/>
      <c r="K44" s="33">
        <f>IF(OR(C44="",D44="",E44="",F44=""),"",ROUND(C44*D44*E44/F44,1))</f>
        <v/>
      </c>
      <c r="L44" s="33">
        <f>IF(OR(G44="",H44="",I44="",F44=""),"",ROUND((G44+H44+I44)/F44,1))</f>
        <v/>
      </c>
      <c r="M44" s="34">
        <f>IF(OR(J44="",F44=""),"",J44*F44)</f>
        <v/>
      </c>
      <c r="N44" s="31" t="n"/>
      <c r="O44" s="30" t="n"/>
    </row>
    <row r="45">
      <c r="A45" s="23" t="n"/>
      <c r="B45" s="23" t="n"/>
      <c r="C45" s="24" t="n"/>
      <c r="D45" s="24" t="n"/>
      <c r="E45" s="24" t="n"/>
      <c r="F45" s="24" t="n"/>
      <c r="G45" s="24" t="n"/>
      <c r="H45" s="24" t="n"/>
      <c r="I45" s="24" t="n"/>
      <c r="J45" s="25" t="n"/>
      <c r="K45" s="26">
        <f>IF(OR(C45="",D45="",E45="",F45=""),"",ROUND(C45*D45*E45/F45,1))</f>
        <v/>
      </c>
      <c r="L45" s="26">
        <f>IF(OR(G45="",H45="",I45="",F45=""),"",ROUND((G45+H45+I45)/F45,1))</f>
        <v/>
      </c>
      <c r="M45" s="27">
        <f>IF(OR(J45="",F45=""),"",J45*F45)</f>
        <v/>
      </c>
      <c r="N45" s="24" t="n"/>
      <c r="O45" s="23" t="n"/>
    </row>
    <row r="46">
      <c r="A46" s="30" t="n"/>
      <c r="B46" s="30" t="n"/>
      <c r="C46" s="31" t="n"/>
      <c r="D46" s="31" t="n"/>
      <c r="E46" s="31" t="n"/>
      <c r="F46" s="31" t="n"/>
      <c r="G46" s="31" t="n"/>
      <c r="H46" s="31" t="n"/>
      <c r="I46" s="31" t="n"/>
      <c r="J46" s="32" t="n"/>
      <c r="K46" s="33">
        <f>IF(OR(C46="",D46="",E46="",F46=""),"",ROUND(C46*D46*E46/F46,1))</f>
        <v/>
      </c>
      <c r="L46" s="33">
        <f>IF(OR(G46="",H46="",I46="",F46=""),"",ROUND((G46+H46+I46)/F46,1))</f>
        <v/>
      </c>
      <c r="M46" s="34">
        <f>IF(OR(J46="",F46=""),"",J46*F46)</f>
        <v/>
      </c>
      <c r="N46" s="31" t="n"/>
      <c r="O46" s="30" t="n"/>
    </row>
    <row r="47">
      <c r="A47" s="23" t="n"/>
      <c r="B47" s="23" t="n"/>
      <c r="C47" s="24" t="n"/>
      <c r="D47" s="24" t="n"/>
      <c r="E47" s="24" t="n"/>
      <c r="F47" s="24" t="n"/>
      <c r="G47" s="24" t="n"/>
      <c r="H47" s="24" t="n"/>
      <c r="I47" s="24" t="n"/>
      <c r="J47" s="25" t="n"/>
      <c r="K47" s="26">
        <f>IF(OR(C47="",D47="",E47="",F47=""),"",ROUND(C47*D47*E47/F47,1))</f>
        <v/>
      </c>
      <c r="L47" s="26">
        <f>IF(OR(G47="",H47="",I47="",F47=""),"",ROUND((G47+H47+I47)/F47,1))</f>
        <v/>
      </c>
      <c r="M47" s="27">
        <f>IF(OR(J47="",F47=""),"",J47*F47)</f>
        <v/>
      </c>
      <c r="N47" s="24" t="n"/>
      <c r="O47" s="23" t="n"/>
    </row>
    <row r="48">
      <c r="A48" s="30" t="n"/>
      <c r="B48" s="30" t="n"/>
      <c r="C48" s="31" t="n"/>
      <c r="D48" s="31" t="n"/>
      <c r="E48" s="31" t="n"/>
      <c r="F48" s="31" t="n"/>
      <c r="G48" s="31" t="n"/>
      <c r="H48" s="31" t="n"/>
      <c r="I48" s="31" t="n"/>
      <c r="J48" s="32" t="n"/>
      <c r="K48" s="33">
        <f>IF(OR(C48="",D48="",E48="",F48=""),"",ROUND(C48*D48*E48/F48,1))</f>
        <v/>
      </c>
      <c r="L48" s="33">
        <f>IF(OR(G48="",H48="",I48="",F48=""),"",ROUND((G48+H48+I48)/F48,1))</f>
        <v/>
      </c>
      <c r="M48" s="34">
        <f>IF(OR(J48="",F48=""),"",J48*F48)</f>
        <v/>
      </c>
      <c r="N48" s="31" t="n"/>
      <c r="O48" s="30" t="n"/>
    </row>
    <row r="49">
      <c r="A49" s="23" t="n"/>
      <c r="B49" s="23" t="n"/>
      <c r="C49" s="24" t="n"/>
      <c r="D49" s="24" t="n"/>
      <c r="E49" s="24" t="n"/>
      <c r="F49" s="24" t="n"/>
      <c r="G49" s="24" t="n"/>
      <c r="H49" s="24" t="n"/>
      <c r="I49" s="24" t="n"/>
      <c r="J49" s="25" t="n"/>
      <c r="K49" s="26">
        <f>IF(OR(C49="",D49="",E49="",F49=""),"",ROUND(C49*D49*E49/F49,1))</f>
        <v/>
      </c>
      <c r="L49" s="26">
        <f>IF(OR(G49="",H49="",I49="",F49=""),"",ROUND((G49+H49+I49)/F49,1))</f>
        <v/>
      </c>
      <c r="M49" s="27">
        <f>IF(OR(J49="",F49=""),"",J49*F49)</f>
        <v/>
      </c>
      <c r="N49" s="24" t="n"/>
      <c r="O49" s="23" t="n"/>
    </row>
    <row r="50">
      <c r="A50" s="30" t="n"/>
      <c r="B50" s="30" t="n"/>
      <c r="C50" s="31" t="n"/>
      <c r="D50" s="31" t="n"/>
      <c r="E50" s="31" t="n"/>
      <c r="F50" s="31" t="n"/>
      <c r="G50" s="31" t="n"/>
      <c r="H50" s="31" t="n"/>
      <c r="I50" s="31" t="n"/>
      <c r="J50" s="32" t="n"/>
      <c r="K50" s="33">
        <f>IF(OR(C50="",D50="",E50="",F50=""),"",ROUND(C50*D50*E50/F50,1))</f>
        <v/>
      </c>
      <c r="L50" s="33">
        <f>IF(OR(G50="",H50="",I50="",F50=""),"",ROUND((G50+H50+I50)/F50,1))</f>
        <v/>
      </c>
      <c r="M50" s="34">
        <f>IF(OR(J50="",F50=""),"",J50*F50)</f>
        <v/>
      </c>
      <c r="N50" s="31" t="n"/>
      <c r="O50" s="30" t="n"/>
    </row>
    <row r="51">
      <c r="A51" s="23" t="n"/>
      <c r="B51" s="23" t="n"/>
      <c r="C51" s="24" t="n"/>
      <c r="D51" s="24" t="n"/>
      <c r="E51" s="24" t="n"/>
      <c r="F51" s="24" t="n"/>
      <c r="G51" s="24" t="n"/>
      <c r="H51" s="24" t="n"/>
      <c r="I51" s="24" t="n"/>
      <c r="J51" s="25" t="n"/>
      <c r="K51" s="26">
        <f>IF(OR(C51="",D51="",E51="",F51=""),"",ROUND(C51*D51*E51/F51,1))</f>
        <v/>
      </c>
      <c r="L51" s="26">
        <f>IF(OR(G51="",H51="",I51="",F51=""),"",ROUND((G51+H51+I51)/F51,1))</f>
        <v/>
      </c>
      <c r="M51" s="27">
        <f>IF(OR(J51="",F51=""),"",J51*F51)</f>
        <v/>
      </c>
      <c r="N51" s="24" t="n"/>
      <c r="O51" s="23" t="n"/>
    </row>
    <row r="52">
      <c r="A52" s="30" t="n"/>
      <c r="B52" s="30" t="n"/>
      <c r="C52" s="31" t="n"/>
      <c r="D52" s="31" t="n"/>
      <c r="E52" s="31" t="n"/>
      <c r="F52" s="31" t="n"/>
      <c r="G52" s="31" t="n"/>
      <c r="H52" s="31" t="n"/>
      <c r="I52" s="31" t="n"/>
      <c r="J52" s="32" t="n"/>
      <c r="K52" s="33">
        <f>IF(OR(C52="",D52="",E52="",F52=""),"",ROUND(C52*D52*E52/F52,1))</f>
        <v/>
      </c>
      <c r="L52" s="33">
        <f>IF(OR(G52="",H52="",I52="",F52=""),"",ROUND((G52+H52+I52)/F52,1))</f>
        <v/>
      </c>
      <c r="M52" s="34">
        <f>IF(OR(J52="",F52=""),"",J52*F52)</f>
        <v/>
      </c>
      <c r="N52" s="31" t="n"/>
      <c r="O52" s="30" t="n"/>
    </row>
    <row r="53">
      <c r="A53" s="23" t="n"/>
      <c r="B53" s="23" t="n"/>
      <c r="C53" s="24" t="n"/>
      <c r="D53" s="24" t="n"/>
      <c r="E53" s="24" t="n"/>
      <c r="F53" s="24" t="n"/>
      <c r="G53" s="24" t="n"/>
      <c r="H53" s="24" t="n"/>
      <c r="I53" s="24" t="n"/>
      <c r="J53" s="25" t="n"/>
      <c r="K53" s="26">
        <f>IF(OR(C53="",D53="",E53="",F53=""),"",ROUND(C53*D53*E53/F53,1))</f>
        <v/>
      </c>
      <c r="L53" s="26">
        <f>IF(OR(G53="",H53="",I53="",F53=""),"",ROUND((G53+H53+I53)/F53,1))</f>
        <v/>
      </c>
      <c r="M53" s="27">
        <f>IF(OR(J53="",F53=""),"",J53*F53)</f>
        <v/>
      </c>
      <c r="N53" s="24" t="n"/>
      <c r="O53" s="23" t="n"/>
    </row>
    <row r="54">
      <c r="A54" s="30" t="n"/>
      <c r="B54" s="30" t="n"/>
      <c r="C54" s="31" t="n"/>
      <c r="D54" s="31" t="n"/>
      <c r="E54" s="31" t="n"/>
      <c r="F54" s="31" t="n"/>
      <c r="G54" s="31" t="n"/>
      <c r="H54" s="31" t="n"/>
      <c r="I54" s="31" t="n"/>
      <c r="J54" s="32" t="n"/>
      <c r="K54" s="33">
        <f>IF(OR(C54="",D54="",E54="",F54=""),"",ROUND(C54*D54*E54/F54,1))</f>
        <v/>
      </c>
      <c r="L54" s="33">
        <f>IF(OR(G54="",H54="",I54="",F54=""),"",ROUND((G54+H54+I54)/F54,1))</f>
        <v/>
      </c>
      <c r="M54" s="34">
        <f>IF(OR(J54="",F54=""),"",J54*F54)</f>
        <v/>
      </c>
      <c r="N54" s="31" t="n"/>
      <c r="O54" s="30" t="n"/>
    </row>
    <row r="55">
      <c r="A55" s="23" t="n"/>
      <c r="B55" s="23" t="n"/>
      <c r="C55" s="24" t="n"/>
      <c r="D55" s="24" t="n"/>
      <c r="E55" s="24" t="n"/>
      <c r="F55" s="24" t="n"/>
      <c r="G55" s="24" t="n"/>
      <c r="H55" s="24" t="n"/>
      <c r="I55" s="24" t="n"/>
      <c r="J55" s="25" t="n"/>
      <c r="K55" s="26">
        <f>IF(OR(C55="",D55="",E55="",F55=""),"",ROUND(C55*D55*E55/F55,1))</f>
        <v/>
      </c>
      <c r="L55" s="26">
        <f>IF(OR(G55="",H55="",I55="",F55=""),"",ROUND((G55+H55+I55)/F55,1))</f>
        <v/>
      </c>
      <c r="M55" s="27">
        <f>IF(OR(J55="",F55=""),"",J55*F55)</f>
        <v/>
      </c>
      <c r="N55" s="24" t="n"/>
      <c r="O55" s="23" t="n"/>
    </row>
    <row r="56">
      <c r="A56" s="30" t="n"/>
      <c r="B56" s="30" t="n"/>
      <c r="C56" s="31" t="n"/>
      <c r="D56" s="31" t="n"/>
      <c r="E56" s="31" t="n"/>
      <c r="F56" s="31" t="n"/>
      <c r="G56" s="31" t="n"/>
      <c r="H56" s="31" t="n"/>
      <c r="I56" s="31" t="n"/>
      <c r="J56" s="32" t="n"/>
      <c r="K56" s="33">
        <f>IF(OR(C56="",D56="",E56="",F56=""),"",ROUND(C56*D56*E56/F56,1))</f>
        <v/>
      </c>
      <c r="L56" s="33">
        <f>IF(OR(G56="",H56="",I56="",F56=""),"",ROUND((G56+H56+I56)/F56,1))</f>
        <v/>
      </c>
      <c r="M56" s="34">
        <f>IF(OR(J56="",F56=""),"",J56*F56)</f>
        <v/>
      </c>
      <c r="N56" s="31" t="n"/>
      <c r="O56" s="30" t="n"/>
    </row>
    <row r="57">
      <c r="A57" s="23" t="n"/>
      <c r="B57" s="23" t="n"/>
      <c r="C57" s="24" t="n"/>
      <c r="D57" s="24" t="n"/>
      <c r="E57" s="24" t="n"/>
      <c r="F57" s="24" t="n"/>
      <c r="G57" s="24" t="n"/>
      <c r="H57" s="24" t="n"/>
      <c r="I57" s="24" t="n"/>
      <c r="J57" s="25" t="n"/>
      <c r="K57" s="26">
        <f>IF(OR(C57="",D57="",E57="",F57=""),"",ROUND(C57*D57*E57/F57,1))</f>
        <v/>
      </c>
      <c r="L57" s="26">
        <f>IF(OR(G57="",H57="",I57="",F57=""),"",ROUND((G57+H57+I57)/F57,1))</f>
        <v/>
      </c>
      <c r="M57" s="27">
        <f>IF(OR(J57="",F57=""),"",J57*F57)</f>
        <v/>
      </c>
      <c r="N57" s="24" t="n"/>
      <c r="O57" s="23" t="n"/>
    </row>
    <row r="58">
      <c r="A58" s="30" t="n"/>
      <c r="B58" s="30" t="n"/>
      <c r="C58" s="31" t="n"/>
      <c r="D58" s="31" t="n"/>
      <c r="E58" s="31" t="n"/>
      <c r="F58" s="31" t="n"/>
      <c r="G58" s="31" t="n"/>
      <c r="H58" s="31" t="n"/>
      <c r="I58" s="31" t="n"/>
      <c r="J58" s="32" t="n"/>
      <c r="K58" s="33">
        <f>IF(OR(C58="",D58="",E58="",F58=""),"",ROUND(C58*D58*E58/F58,1))</f>
        <v/>
      </c>
      <c r="L58" s="33">
        <f>IF(OR(G58="",H58="",I58="",F58=""),"",ROUND((G58+H58+I58)/F58,1))</f>
        <v/>
      </c>
      <c r="M58" s="34">
        <f>IF(OR(J58="",F58=""),"",J58*F58)</f>
        <v/>
      </c>
      <c r="N58" s="31" t="n"/>
      <c r="O58" s="30" t="n"/>
    </row>
    <row r="59">
      <c r="A59" s="23" t="n"/>
      <c r="B59" s="23" t="n"/>
      <c r="C59" s="24" t="n"/>
      <c r="D59" s="24" t="n"/>
      <c r="E59" s="24" t="n"/>
      <c r="F59" s="24" t="n"/>
      <c r="G59" s="24" t="n"/>
      <c r="H59" s="24" t="n"/>
      <c r="I59" s="24" t="n"/>
      <c r="J59" s="25" t="n"/>
      <c r="K59" s="26">
        <f>IF(OR(C59="",D59="",E59="",F59=""),"",ROUND(C59*D59*E59/F59,1))</f>
        <v/>
      </c>
      <c r="L59" s="26">
        <f>IF(OR(G59="",H59="",I59="",F59=""),"",ROUND((G59+H59+I59)/F59,1))</f>
        <v/>
      </c>
      <c r="M59" s="27">
        <f>IF(OR(J59="",F59=""),"",J59*F59)</f>
        <v/>
      </c>
      <c r="N59" s="24" t="n"/>
      <c r="O59" s="23" t="n"/>
    </row>
    <row r="60">
      <c r="A60" s="30" t="n"/>
      <c r="B60" s="30" t="n"/>
      <c r="C60" s="31" t="n"/>
      <c r="D60" s="31" t="n"/>
      <c r="E60" s="31" t="n"/>
      <c r="F60" s="31" t="n"/>
      <c r="G60" s="31" t="n"/>
      <c r="H60" s="31" t="n"/>
      <c r="I60" s="31" t="n"/>
      <c r="J60" s="32" t="n"/>
      <c r="K60" s="33">
        <f>IF(OR(C60="",D60="",E60="",F60=""),"",ROUND(C60*D60*E60/F60,1))</f>
        <v/>
      </c>
      <c r="L60" s="33">
        <f>IF(OR(G60="",H60="",I60="",F60=""),"",ROUND((G60+H60+I60)/F60,1))</f>
        <v/>
      </c>
      <c r="M60" s="34">
        <f>IF(OR(J60="",F60=""),"",J60*F60)</f>
        <v/>
      </c>
      <c r="N60" s="31" t="n"/>
      <c r="O60" s="30" t="n"/>
    </row>
    <row r="61">
      <c r="A61" s="23" t="n"/>
      <c r="B61" s="23" t="n"/>
      <c r="C61" s="24" t="n"/>
      <c r="D61" s="24" t="n"/>
      <c r="E61" s="24" t="n"/>
      <c r="F61" s="24" t="n"/>
      <c r="G61" s="24" t="n"/>
      <c r="H61" s="24" t="n"/>
      <c r="I61" s="24" t="n"/>
      <c r="J61" s="25" t="n"/>
      <c r="K61" s="26">
        <f>IF(OR(C61="",D61="",E61="",F61=""),"",ROUND(C61*D61*E61/F61,1))</f>
        <v/>
      </c>
      <c r="L61" s="26">
        <f>IF(OR(G61="",H61="",I61="",F61=""),"",ROUND((G61+H61+I61)/F61,1))</f>
        <v/>
      </c>
      <c r="M61" s="27">
        <f>IF(OR(J61="",F61=""),"",J61*F61)</f>
        <v/>
      </c>
      <c r="N61" s="24" t="n"/>
      <c r="O61" s="23" t="n"/>
    </row>
    <row r="62">
      <c r="A62" s="30" t="n"/>
      <c r="B62" s="30" t="n"/>
      <c r="C62" s="31" t="n"/>
      <c r="D62" s="31" t="n"/>
      <c r="E62" s="31" t="n"/>
      <c r="F62" s="31" t="n"/>
      <c r="G62" s="31" t="n"/>
      <c r="H62" s="31" t="n"/>
      <c r="I62" s="31" t="n"/>
      <c r="J62" s="32" t="n"/>
      <c r="K62" s="33">
        <f>IF(OR(C62="",D62="",E62="",F62=""),"",ROUND(C62*D62*E62/F62,1))</f>
        <v/>
      </c>
      <c r="L62" s="33">
        <f>IF(OR(G62="",H62="",I62="",F62=""),"",ROUND((G62+H62+I62)/F62,1))</f>
        <v/>
      </c>
      <c r="M62" s="34">
        <f>IF(OR(J62="",F62=""),"",J62*F62)</f>
        <v/>
      </c>
      <c r="N62" s="31" t="n"/>
      <c r="O62" s="30" t="n"/>
    </row>
  </sheetData>
  <autoFilter ref="A2:O62"/>
  <mergeCells count="4">
    <mergeCell ref="C1:J1"/>
    <mergeCell ref="Q2:R2"/>
    <mergeCell ref="A1:B1"/>
    <mergeCell ref="K1:M1"/>
  </mergeCells>
  <conditionalFormatting sqref="K3:K62">
    <cfRule type="dataBar" priority="1">
      <dataBar showValue="1">
        <cfvo type="min"/>
        <cfvo type="max"/>
        <color rgb="00D9690F"/>
      </dataBar>
    </cfRule>
  </conditionalFormatting>
  <conditionalFormatting sqref="L3:L62">
    <cfRule type="dataBar" priority="2">
      <dataBar showValue="1">
        <cfvo type="min"/>
        <cfvo type="max"/>
        <color rgb="00D9690F"/>
      </dataBar>
    </cfRule>
  </conditionalFormatting>
  <conditionalFormatting sqref="N3:N62">
    <cfRule type="cellIs" priority="3" operator="equal" dxfId="0">
      <formula>"Básica"</formula>
    </cfRule>
    <cfRule type="cellIs" priority="4" operator="equal" dxfId="1">
      <formula>"Performance"</formula>
    </cfRule>
    <cfRule type="cellIs" priority="5" operator="equal" dxfId="2">
      <formula>"Deleite"</formula>
    </cfRule>
    <cfRule type="cellIs" priority="6" operator="equal" dxfId="3">
      <formula>"Indiferente"</formula>
    </cfRule>
    <cfRule type="cellIs" priority="7" operator="equal" dxfId="4">
      <formula>"Inversa"</formula>
    </cfRule>
  </conditionalFormatting>
  <dataValidations count="1">
    <dataValidation sqref="N3:N62" showDropDown="0" showInputMessage="0" showErrorMessage="0" allowBlank="1" type="list">
      <formula1>"Básica,Performance,Deleite,Indiferente,Inversa"</formula1>
    </dataValidation>
  </dataValidations>
  <pageMargins left="0.75" right="0.75" top="1" bottom="1" header="0.5" footer="0.5"/>
  <pageSetup orientation="landscape" fitToHeight="0" fitToWidth="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2026-06-12T04:05:38Z</dcterms:created>
  <dcterms:modified xmlns:dcterms="http://purl.org/dc/terms/" xmlns:xsi="http://www.w3.org/2001/XMLSchema-instance" xsi:type="dcterms:W3CDTF">2026-06-12T04:05:38Z</dcterms:modified>
</cp:coreProperties>
</file>